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Бланк!$X$3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B_PHONE">Бланк!$Y$3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A28" i="3" l="1"/>
  <c r="W46" i="3" l="1"/>
  <c r="A40" i="3"/>
  <c r="AI46" i="3"/>
  <c r="A46" i="3"/>
  <c r="AA36" i="3"/>
  <c r="K36" i="3"/>
  <c r="A36" i="3"/>
  <c r="AA35" i="3"/>
  <c r="AA34" i="3"/>
  <c r="AA33" i="3"/>
  <c r="AA32" i="3"/>
  <c r="AA31" i="3"/>
  <c r="AA30" i="3"/>
  <c r="K30" i="3"/>
  <c r="K31" i="3"/>
  <c r="K32" i="3"/>
  <c r="K33" i="3"/>
  <c r="K34" i="3"/>
  <c r="K35" i="3"/>
  <c r="A35" i="3"/>
  <c r="A34" i="3"/>
  <c r="A33" i="3"/>
  <c r="A32" i="3"/>
  <c r="A31" i="3"/>
  <c r="A30" i="3"/>
  <c r="S40" i="3"/>
  <c r="AL3" i="3"/>
  <c r="AA3" i="3"/>
  <c r="Z26" i="3"/>
  <c r="O26" i="3"/>
  <c r="AI25" i="3"/>
  <c r="K25" i="3"/>
  <c r="A20" i="3"/>
  <c r="A23" i="3"/>
  <c r="AN10" i="3"/>
  <c r="AK10" i="3"/>
  <c r="Y12" i="3"/>
  <c r="P12" i="3"/>
  <c r="AK12" i="3"/>
  <c r="V11" i="3"/>
  <c r="P13" i="3"/>
  <c r="AF11" i="3"/>
  <c r="P11" i="3"/>
  <c r="P10" i="3"/>
  <c r="K10" i="3"/>
  <c r="X9" i="3"/>
  <c r="K9" i="3"/>
  <c r="K8" i="3"/>
</calcChain>
</file>

<file path=xl/sharedStrings.xml><?xml version="1.0" encoding="utf-8"?>
<sst xmlns="http://schemas.openxmlformats.org/spreadsheetml/2006/main" count="77" uniqueCount="61">
  <si>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</si>
  <si>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</si>
  <si>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</si>
  <si>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</si>
  <si>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VISA Classic</t>
  </si>
  <si>
    <t>VISA Gold</t>
  </si>
  <si>
    <t>VISA Platinum</t>
  </si>
  <si>
    <t xml:space="preserve">MasterCard Standard    </t>
  </si>
  <si>
    <t>MasterCard Gold</t>
  </si>
  <si>
    <t>MasterCard Platinum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</si>
  <si>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</si>
  <si>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</si>
  <si>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</si>
  <si>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</si>
  <si>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</si>
  <si>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</si>
  <si>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</si>
  <si>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</si>
  <si>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</si>
  <si>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</si>
  <si>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</si>
  <si>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</si>
  <si>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</si>
  <si>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</si>
  <si>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</si>
  <si>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</si>
  <si>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</si>
  <si>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срок действия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</si>
  <si>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</si>
  <si>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</si>
  <si>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Место работы</t>
  </si>
  <si>
    <t>ИНН</t>
  </si>
  <si>
    <t>Контактные телефоны</t>
  </si>
  <si>
    <t>домашний</t>
  </si>
  <si>
    <t>мобильный</t>
  </si>
  <si>
    <t>рабочий</t>
  </si>
  <si>
    <t>(дата)</t>
  </si>
  <si>
    <t>(подпись заявителя)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</si>
  <si>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</si>
  <si>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</si>
  <si>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</si>
  <si>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</si>
  <si>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</si>
  <si>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Миграционная карта</t>
  </si>
  <si>
    <t>Виза</t>
  </si>
  <si>
    <t>"Эконом"</t>
  </si>
  <si>
    <t>"Базовый"</t>
  </si>
  <si>
    <t>"Базовый ОРС"</t>
  </si>
  <si>
    <t>"Эконом ОРС"</t>
  </si>
  <si>
    <t>"Премиум"</t>
  </si>
  <si>
    <t>"Платиновый стандарт"</t>
  </si>
  <si>
    <t>Пакет банковских услуг</t>
  </si>
  <si>
    <t>Тип расчетной банковской карты</t>
  </si>
  <si>
    <t>"Эксклюзив"</t>
  </si>
  <si>
    <t>MasterCard Black</t>
  </si>
  <si>
    <t>VISA Infinite</t>
  </si>
  <si>
    <t xml:space="preserve">Иной документ, подтверждающий право пребывания на территории РФ </t>
  </si>
  <si>
    <t>Приложение № 15 к Приказу от _______ № _____</t>
  </si>
  <si>
    <t>НА ИЗМЕНЕНИЕ ПАКЕТА БАНКОВСКИХ УСЛУГ</t>
  </si>
  <si>
    <r>
      <t>ü</t>
    </r>
    <r>
      <rPr>
        <sz val="6"/>
        <rFont val="Arial"/>
        <family val="2"/>
        <charset val="204"/>
      </rPr>
      <t xml:space="preserve"> подтверждаю, что с Тарифами по выпуску и обслуживанию международных расчетных банковских карт, действующими на момент подписания настоящего Заявления
</t>
    </r>
  </si>
  <si>
    <t>ознакомлен и согласен.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</si>
</sst>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b/>
      <sz val="7"/>
      <name val="Arial"/>
      <family val="2"/>
      <charset val="204"/>
    </font>
    <font>
      <b/>
      <sz val="6.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7" xfId="0" applyFont="1" applyFill="1" applyBorder="1"/>
    <xf numFmtId="0" fontId="1" fillId="0" borderId="0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3" fillId="4" borderId="1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5" fillId="0" borderId="12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1" fillId="0" borderId="9" xfId="0" applyFont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/>
    <xf numFmtId="0" fontId="0" fillId="0" borderId="9" xfId="0" applyBorder="1" applyAlignment="1"/>
    <xf numFmtId="0" fontId="1" fillId="3" borderId="1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3" borderId="1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57150</xdr:colOff>
      <xdr:row>4</xdr:row>
      <xdr:rowOff>9525</xdr:rowOff>
    </xdr:to>
    <xdr:pic>
      <xdr:nvPicPr>
        <xdr:cNvPr id="102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tabSelected="1" zoomScale="130" zoomScaleNormal="130" workbookViewId="0">
      <selection activeCell="A37" sqref="A37:AP37"/>
    </sheetView>
  </sheetViews>
  <sheetFormatPr defaultColWidth="2.140625" defaultRowHeight="11.25" customHeight="1" x14ac:dyDescent="0.2"/>
  <cols>
    <col min="1" max="1" width="2.140625" style="1" customWidth="1"/>
    <col min="2" max="35" width="2.140625" style="1"/>
    <col min="36" max="36" width="3.140625" style="1" customWidth="1"/>
    <col min="37" max="16384" width="2.140625" style="1"/>
  </cols>
  <sheetData>
    <row r="1" spans="1:42" ht="11.25" customHeight="1" x14ac:dyDescent="0.2">
      <c r="AA1" s="86" t="s">
        <v>57</v>
      </c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</row>
    <row r="2" spans="1:42" ht="11.25" customHeight="1" x14ac:dyDescent="0.2">
      <c r="Y2" s="2"/>
      <c r="Z2" s="2"/>
      <c r="AA2" s="104" t="s">
        <v>1</v>
      </c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6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3"/>
      <c r="X3" s="13"/>
      <c r="Y3" s="13"/>
      <c r="AA3" s="76" t="str">
        <f>"" &amp; D_NUM</f>
        <v/>
      </c>
      <c r="AB3" s="77"/>
      <c r="AC3" s="77"/>
      <c r="AD3" s="77"/>
      <c r="AE3" s="77"/>
      <c r="AF3" s="77"/>
      <c r="AG3" s="77"/>
      <c r="AH3" s="77"/>
      <c r="AI3" s="77"/>
      <c r="AJ3" s="77"/>
      <c r="AK3" s="3" t="s">
        <v>0</v>
      </c>
      <c r="AL3" s="77" t="str">
        <f>"" &amp; RIGHT(A_NUM,7)</f>
        <v/>
      </c>
      <c r="AM3" s="77"/>
      <c r="AN3" s="77"/>
      <c r="AO3" s="77"/>
      <c r="AP3" s="78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2"/>
    </row>
    <row r="5" spans="1:42" ht="11.25" customHeight="1" x14ac:dyDescent="0.2">
      <c r="A5" s="79" t="s">
        <v>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</row>
    <row r="6" spans="1:42" ht="11.25" customHeight="1" x14ac:dyDescent="0.2">
      <c r="A6" s="79" t="s">
        <v>58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</row>
    <row r="7" spans="1:42" ht="11.25" customHeight="1" x14ac:dyDescent="0.2">
      <c r="A7" s="80" t="s">
        <v>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</row>
    <row r="8" spans="1:42" ht="11.25" customHeight="1" x14ac:dyDescent="0.2">
      <c r="A8" s="37" t="s">
        <v>10</v>
      </c>
      <c r="B8" s="38"/>
      <c r="C8" s="38"/>
      <c r="D8" s="38"/>
      <c r="E8" s="38"/>
      <c r="F8" s="38"/>
      <c r="G8" s="38"/>
      <c r="H8" s="38"/>
      <c r="I8" s="38"/>
      <c r="J8" s="39"/>
      <c r="K8" s="53" t="str">
        <f>"" &amp; A_FIO</f>
        <v/>
      </c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5"/>
    </row>
    <row r="9" spans="1:42" ht="11.25" customHeight="1" x14ac:dyDescent="0.2">
      <c r="A9" s="37" t="s">
        <v>11</v>
      </c>
      <c r="B9" s="38"/>
      <c r="C9" s="38"/>
      <c r="D9" s="38"/>
      <c r="E9" s="38"/>
      <c r="F9" s="38"/>
      <c r="G9" s="38"/>
      <c r="H9" s="38"/>
      <c r="I9" s="38"/>
      <c r="J9" s="39"/>
      <c r="K9" s="53" t="str">
        <f>"" &amp; C_BIRTHDAY</f>
        <v/>
      </c>
      <c r="L9" s="54"/>
      <c r="M9" s="54"/>
      <c r="N9" s="54"/>
      <c r="O9" s="54"/>
      <c r="P9" s="55"/>
      <c r="Q9" s="37" t="s">
        <v>12</v>
      </c>
      <c r="R9" s="38"/>
      <c r="S9" s="38"/>
      <c r="T9" s="38"/>
      <c r="U9" s="38"/>
      <c r="V9" s="38"/>
      <c r="W9" s="39"/>
      <c r="X9" s="53" t="str">
        <f>"" &amp; C_BIRTHPLACE</f>
        <v/>
      </c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5"/>
    </row>
    <row r="10" spans="1:42" ht="11.25" customHeight="1" x14ac:dyDescent="0.2">
      <c r="A10" s="37" t="s">
        <v>13</v>
      </c>
      <c r="B10" s="38"/>
      <c r="C10" s="38"/>
      <c r="D10" s="38"/>
      <c r="E10" s="38"/>
      <c r="F10" s="38"/>
      <c r="G10" s="38"/>
      <c r="H10" s="38"/>
      <c r="I10" s="38"/>
      <c r="J10" s="39"/>
      <c r="K10" s="9" t="str">
        <f>IF(C_RESIDENT="1","þ","¨")</f>
        <v>¨</v>
      </c>
      <c r="L10" s="54" t="s">
        <v>14</v>
      </c>
      <c r="M10" s="54"/>
      <c r="N10" s="54"/>
      <c r="O10" s="54"/>
      <c r="P10" s="8" t="str">
        <f>IF(C_RESIDENT="0","þ","¨")</f>
        <v>¨</v>
      </c>
      <c r="Q10" s="54" t="s">
        <v>15</v>
      </c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68"/>
      <c r="AG10" s="69"/>
      <c r="AH10" s="70" t="s">
        <v>16</v>
      </c>
      <c r="AI10" s="71"/>
      <c r="AJ10" s="72"/>
      <c r="AK10" s="7" t="str">
        <f>IF(C_SEX="М","þ","¨")</f>
        <v>¨</v>
      </c>
      <c r="AL10" s="10" t="s">
        <v>17</v>
      </c>
      <c r="AM10" s="10"/>
      <c r="AN10" s="7" t="str">
        <f>IF(C_SEX="Ж","þ","¨")</f>
        <v>¨</v>
      </c>
      <c r="AO10" s="10" t="s">
        <v>18</v>
      </c>
      <c r="AP10" s="11"/>
    </row>
    <row r="11" spans="1:42" ht="11.25" customHeight="1" x14ac:dyDescent="0.2">
      <c r="A11" s="64" t="s">
        <v>19</v>
      </c>
      <c r="B11" s="64"/>
      <c r="C11" s="64"/>
      <c r="D11" s="64"/>
      <c r="E11" s="64"/>
      <c r="F11" s="64"/>
      <c r="G11" s="64"/>
      <c r="H11" s="64"/>
      <c r="I11" s="64"/>
      <c r="J11" s="64"/>
      <c r="K11" s="48" t="s">
        <v>20</v>
      </c>
      <c r="L11" s="48"/>
      <c r="M11" s="48"/>
      <c r="N11" s="48"/>
      <c r="O11" s="48"/>
      <c r="P11" s="9" t="str">
        <f>IF(C_DOCTYPE="Паспорт РФ","þ","¨")</f>
        <v>¨</v>
      </c>
      <c r="Q11" s="54" t="s">
        <v>21</v>
      </c>
      <c r="R11" s="54"/>
      <c r="S11" s="54"/>
      <c r="T11" s="54"/>
      <c r="U11" s="54"/>
      <c r="V11" s="8" t="str">
        <f>IF(AND(C_DOCTYPE&lt;&gt;"Паспорт РФ",NOT(ISBLANK(C_DOCTYPE))),"þ","¨")</f>
        <v>¨</v>
      </c>
      <c r="W11" s="54" t="s">
        <v>22</v>
      </c>
      <c r="X11" s="54"/>
      <c r="Y11" s="54"/>
      <c r="Z11" s="54"/>
      <c r="AA11" s="54"/>
      <c r="AB11" s="54"/>
      <c r="AC11" s="54"/>
      <c r="AD11" s="54"/>
      <c r="AE11" s="54"/>
      <c r="AF11" s="54" t="str">
        <f>IF(C_DOCTYPE&lt;&gt;"Паспорт РФ","" &amp; C_DOCTYPE,"")</f>
        <v/>
      </c>
      <c r="AG11" s="54"/>
      <c r="AH11" s="54"/>
      <c r="AI11" s="54"/>
      <c r="AJ11" s="54"/>
      <c r="AK11" s="54"/>
      <c r="AL11" s="54"/>
      <c r="AM11" s="54"/>
      <c r="AN11" s="54"/>
      <c r="AO11" s="54"/>
      <c r="AP11" s="55"/>
    </row>
    <row r="12" spans="1:42" ht="11.25" customHeight="1" x14ac:dyDescent="0.2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48" t="s">
        <v>23</v>
      </c>
      <c r="L12" s="48"/>
      <c r="M12" s="48"/>
      <c r="N12" s="48"/>
      <c r="O12" s="48"/>
      <c r="P12" s="53" t="str">
        <f>IF(ISERR(FIND(" ",C_DOCNUM,1)),"",MID(C_DOCNUM,1,FIND(" ",C_DOCNUM,1)-1))</f>
        <v/>
      </c>
      <c r="Q12" s="54"/>
      <c r="R12" s="54"/>
      <c r="S12" s="55"/>
      <c r="T12" s="60" t="s">
        <v>24</v>
      </c>
      <c r="U12" s="61"/>
      <c r="V12" s="61"/>
      <c r="W12" s="61"/>
      <c r="X12" s="62"/>
      <c r="Y12" s="53" t="str">
        <f>IF(ISERR(FIND(" ",C_DOCNUM,1)),"" &amp; C_DOCNUM,MID(C_DOCNUM,FIND(" ",C_DOCNUM,1)+1,20))</f>
        <v/>
      </c>
      <c r="Z12" s="54"/>
      <c r="AA12" s="54"/>
      <c r="AB12" s="54"/>
      <c r="AC12" s="54"/>
      <c r="AD12" s="54"/>
      <c r="AE12" s="55"/>
      <c r="AF12" s="82" t="s">
        <v>25</v>
      </c>
      <c r="AG12" s="82"/>
      <c r="AH12" s="82"/>
      <c r="AI12" s="82"/>
      <c r="AJ12" s="82"/>
      <c r="AK12" s="83" t="str">
        <f>"" &amp; C_DOCDATE</f>
        <v/>
      </c>
      <c r="AL12" s="84"/>
      <c r="AM12" s="84"/>
      <c r="AN12" s="84"/>
      <c r="AO12" s="84"/>
      <c r="AP12" s="85"/>
    </row>
    <row r="13" spans="1:42" ht="11.25" customHeight="1" x14ac:dyDescent="0.2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48" t="s">
        <v>26</v>
      </c>
      <c r="L13" s="48"/>
      <c r="M13" s="48"/>
      <c r="N13" s="48"/>
      <c r="O13" s="48"/>
      <c r="P13" s="40" t="str">
        <f>"" &amp; C_DOCPLACE &amp; " " &amp; C_DOCPLACE_P</f>
        <v xml:space="preserve"> </v>
      </c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</row>
    <row r="14" spans="1:42" ht="11.25" customHeight="1" x14ac:dyDescent="0.2">
      <c r="A14" s="37" t="s">
        <v>43</v>
      </c>
      <c r="B14" s="38"/>
      <c r="C14" s="38"/>
      <c r="D14" s="38"/>
      <c r="E14" s="38"/>
      <c r="F14" s="38"/>
      <c r="G14" s="38"/>
      <c r="H14" s="38"/>
      <c r="I14" s="38"/>
      <c r="J14" s="39"/>
      <c r="K14" s="48" t="s">
        <v>23</v>
      </c>
      <c r="L14" s="48"/>
      <c r="M14" s="48"/>
      <c r="N14" s="48"/>
      <c r="O14" s="48"/>
      <c r="P14" s="63"/>
      <c r="Q14" s="63"/>
      <c r="R14" s="63"/>
      <c r="S14" s="63"/>
      <c r="T14" s="60" t="s">
        <v>24</v>
      </c>
      <c r="U14" s="61"/>
      <c r="V14" s="61"/>
      <c r="W14" s="61"/>
      <c r="X14" s="62"/>
      <c r="Y14" s="63"/>
      <c r="Z14" s="63"/>
      <c r="AA14" s="63"/>
      <c r="AB14" s="63"/>
      <c r="AC14" s="63"/>
      <c r="AD14" s="63"/>
      <c r="AE14" s="63"/>
      <c r="AF14" s="48" t="s">
        <v>27</v>
      </c>
      <c r="AG14" s="48"/>
      <c r="AH14" s="48"/>
      <c r="AI14" s="48"/>
      <c r="AJ14" s="48"/>
      <c r="AK14" s="53"/>
      <c r="AL14" s="54"/>
      <c r="AM14" s="54"/>
      <c r="AN14" s="54"/>
      <c r="AO14" s="54"/>
      <c r="AP14" s="55"/>
    </row>
    <row r="15" spans="1:42" ht="11.25" customHeight="1" x14ac:dyDescent="0.2">
      <c r="A15" s="37" t="s">
        <v>44</v>
      </c>
      <c r="B15" s="38"/>
      <c r="C15" s="38"/>
      <c r="D15" s="38"/>
      <c r="E15" s="38"/>
      <c r="F15" s="38"/>
      <c r="G15" s="38"/>
      <c r="H15" s="38"/>
      <c r="I15" s="38"/>
      <c r="J15" s="39"/>
      <c r="K15" s="48" t="s">
        <v>23</v>
      </c>
      <c r="L15" s="48"/>
      <c r="M15" s="48"/>
      <c r="N15" s="48"/>
      <c r="O15" s="48"/>
      <c r="P15" s="63"/>
      <c r="Q15" s="63"/>
      <c r="R15" s="63"/>
      <c r="S15" s="63"/>
      <c r="T15" s="60" t="s">
        <v>24</v>
      </c>
      <c r="U15" s="61"/>
      <c r="V15" s="61"/>
      <c r="W15" s="61"/>
      <c r="X15" s="62"/>
      <c r="Y15" s="63"/>
      <c r="Z15" s="63"/>
      <c r="AA15" s="63"/>
      <c r="AB15" s="63"/>
      <c r="AC15" s="63"/>
      <c r="AD15" s="63"/>
      <c r="AE15" s="63"/>
      <c r="AF15" s="48" t="s">
        <v>27</v>
      </c>
      <c r="AG15" s="48"/>
      <c r="AH15" s="48"/>
      <c r="AI15" s="48"/>
      <c r="AJ15" s="48"/>
      <c r="AK15" s="53"/>
      <c r="AL15" s="54"/>
      <c r="AM15" s="54"/>
      <c r="AN15" s="54"/>
      <c r="AO15" s="54"/>
      <c r="AP15" s="55"/>
    </row>
    <row r="16" spans="1:42" ht="11.25" customHeight="1" x14ac:dyDescent="0.2">
      <c r="A16" s="107" t="s">
        <v>56</v>
      </c>
      <c r="B16" s="108"/>
      <c r="C16" s="108"/>
      <c r="D16" s="108"/>
      <c r="E16" s="108"/>
      <c r="F16" s="108"/>
      <c r="G16" s="108"/>
      <c r="H16" s="108"/>
      <c r="I16" s="108"/>
      <c r="J16" s="109"/>
      <c r="K16" s="88" t="s">
        <v>23</v>
      </c>
      <c r="L16" s="89"/>
      <c r="M16" s="89"/>
      <c r="N16" s="89"/>
      <c r="O16" s="90"/>
      <c r="P16" s="94"/>
      <c r="Q16" s="95"/>
      <c r="R16" s="95"/>
      <c r="S16" s="113"/>
      <c r="T16" s="88" t="s">
        <v>24</v>
      </c>
      <c r="U16" s="89"/>
      <c r="V16" s="89"/>
      <c r="W16" s="89"/>
      <c r="X16" s="90"/>
      <c r="Y16" s="94"/>
      <c r="Z16" s="95"/>
      <c r="AA16" s="95"/>
      <c r="AB16" s="95"/>
      <c r="AC16" s="95"/>
      <c r="AD16" s="95"/>
      <c r="AE16" s="95"/>
      <c r="AF16" s="88" t="s">
        <v>27</v>
      </c>
      <c r="AG16" s="89"/>
      <c r="AH16" s="89"/>
      <c r="AI16" s="89"/>
      <c r="AJ16" s="90"/>
      <c r="AK16" s="98"/>
      <c r="AL16" s="99"/>
      <c r="AM16" s="99"/>
      <c r="AN16" s="99"/>
      <c r="AO16" s="99"/>
      <c r="AP16" s="100"/>
    </row>
    <row r="17" spans="1:42" ht="15" customHeight="1" x14ac:dyDescent="0.2">
      <c r="A17" s="110"/>
      <c r="B17" s="111"/>
      <c r="C17" s="111"/>
      <c r="D17" s="111"/>
      <c r="E17" s="111"/>
      <c r="F17" s="111"/>
      <c r="G17" s="111"/>
      <c r="H17" s="111"/>
      <c r="I17" s="111"/>
      <c r="J17" s="112"/>
      <c r="K17" s="91"/>
      <c r="L17" s="92"/>
      <c r="M17" s="92"/>
      <c r="N17" s="92"/>
      <c r="O17" s="93"/>
      <c r="P17" s="96"/>
      <c r="Q17" s="97"/>
      <c r="R17" s="97"/>
      <c r="S17" s="114"/>
      <c r="T17" s="91"/>
      <c r="U17" s="92"/>
      <c r="V17" s="92"/>
      <c r="W17" s="92"/>
      <c r="X17" s="93"/>
      <c r="Y17" s="96"/>
      <c r="Z17" s="97"/>
      <c r="AA17" s="97"/>
      <c r="AB17" s="97"/>
      <c r="AC17" s="97"/>
      <c r="AD17" s="97"/>
      <c r="AE17" s="97"/>
      <c r="AF17" s="91"/>
      <c r="AG17" s="92"/>
      <c r="AH17" s="92"/>
      <c r="AI17" s="92"/>
      <c r="AJ17" s="93"/>
      <c r="AK17" s="101"/>
      <c r="AL17" s="102"/>
      <c r="AM17" s="102"/>
      <c r="AN17" s="102"/>
      <c r="AO17" s="102"/>
      <c r="AP17" s="103"/>
    </row>
    <row r="18" spans="1:42" ht="11.25" customHeight="1" x14ac:dyDescent="0.2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1"/>
      <c r="L18" s="31"/>
      <c r="M18" s="31"/>
      <c r="N18" s="31"/>
      <c r="O18" s="31"/>
      <c r="P18" s="32"/>
      <c r="Q18" s="32"/>
      <c r="R18" s="32"/>
      <c r="S18" s="32"/>
      <c r="T18" s="31"/>
      <c r="U18" s="31"/>
      <c r="V18" s="31"/>
      <c r="W18" s="31"/>
      <c r="X18" s="31"/>
      <c r="Y18" s="32"/>
      <c r="Z18" s="32"/>
      <c r="AA18" s="32"/>
      <c r="AB18" s="32"/>
      <c r="AC18" s="32"/>
      <c r="AD18" s="32"/>
      <c r="AE18" s="32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3"/>
    </row>
    <row r="19" spans="1:42" ht="11.25" customHeight="1" x14ac:dyDescent="0.2">
      <c r="A19" s="65" t="s">
        <v>28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7"/>
    </row>
    <row r="20" spans="1:42" ht="11.25" customHeight="1" x14ac:dyDescent="0.2">
      <c r="A20" s="40" t="str">
        <f>"" &amp; C_REGADDR</f>
        <v/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</row>
    <row r="21" spans="1:42" ht="11.25" customHeight="1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</row>
    <row r="22" spans="1:42" ht="11.25" customHeight="1" x14ac:dyDescent="0.2">
      <c r="A22" s="41" t="s">
        <v>29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3"/>
    </row>
    <row r="23" spans="1:42" ht="11.25" customHeight="1" x14ac:dyDescent="0.2">
      <c r="A23" s="40" t="str">
        <f>"" &amp; C_POSTADDR</f>
        <v/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</row>
    <row r="24" spans="1:42" ht="11.25" customHeight="1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</row>
    <row r="25" spans="1:42" ht="11.25" customHeight="1" x14ac:dyDescent="0.2">
      <c r="A25" s="37" t="s">
        <v>30</v>
      </c>
      <c r="B25" s="38"/>
      <c r="C25" s="38"/>
      <c r="D25" s="38"/>
      <c r="E25" s="38"/>
      <c r="F25" s="38"/>
      <c r="G25" s="38"/>
      <c r="H25" s="38"/>
      <c r="I25" s="38"/>
      <c r="J25" s="39"/>
      <c r="K25" s="53" t="str">
        <f>"" &amp; C_FACTORY_NAME</f>
        <v/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5"/>
      <c r="AG25" s="37" t="s">
        <v>31</v>
      </c>
      <c r="AH25" s="38"/>
      <c r="AI25" s="40" t="str">
        <f>"" &amp; C_INN</f>
        <v/>
      </c>
      <c r="AJ25" s="40"/>
      <c r="AK25" s="40"/>
      <c r="AL25" s="40"/>
      <c r="AM25" s="40"/>
      <c r="AN25" s="40"/>
      <c r="AO25" s="40"/>
      <c r="AP25" s="40"/>
    </row>
    <row r="26" spans="1:42" ht="11.25" customHeight="1" x14ac:dyDescent="0.2">
      <c r="A26" s="37" t="s">
        <v>32</v>
      </c>
      <c r="B26" s="38"/>
      <c r="C26" s="38"/>
      <c r="D26" s="38"/>
      <c r="E26" s="38"/>
      <c r="F26" s="38"/>
      <c r="G26" s="38"/>
      <c r="H26" s="38"/>
      <c r="I26" s="38"/>
      <c r="J26" s="39"/>
      <c r="K26" s="48" t="s">
        <v>33</v>
      </c>
      <c r="L26" s="48"/>
      <c r="M26" s="48"/>
      <c r="N26" s="48"/>
      <c r="O26" s="40" t="str">
        <f>"" &amp; C_PHONE</f>
        <v/>
      </c>
      <c r="P26" s="40"/>
      <c r="Q26" s="40"/>
      <c r="R26" s="40"/>
      <c r="S26" s="40"/>
      <c r="T26" s="40"/>
      <c r="U26" s="40"/>
      <c r="V26" s="48" t="s">
        <v>34</v>
      </c>
      <c r="W26" s="48"/>
      <c r="X26" s="48"/>
      <c r="Y26" s="48"/>
      <c r="Z26" s="40" t="str">
        <f>"" &amp; C_PHONE_M</f>
        <v/>
      </c>
      <c r="AA26" s="40"/>
      <c r="AB26" s="40"/>
      <c r="AC26" s="40"/>
      <c r="AD26" s="40"/>
      <c r="AE26" s="40"/>
      <c r="AF26" s="40"/>
      <c r="AG26" s="48" t="s">
        <v>35</v>
      </c>
      <c r="AH26" s="48"/>
      <c r="AI26" s="48"/>
      <c r="AJ26" s="40"/>
      <c r="AK26" s="40"/>
      <c r="AL26" s="40"/>
      <c r="AM26" s="40"/>
      <c r="AN26" s="40"/>
      <c r="AO26" s="40"/>
      <c r="AP26" s="40"/>
    </row>
    <row r="27" spans="1:42" ht="11.25" customHeight="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</row>
    <row r="28" spans="1:42" ht="11.25" customHeight="1" x14ac:dyDescent="0.2">
      <c r="A28" s="81" t="str">
        <f>"    Прошу подключить к моему счету № "&amp;IF(ISBLANK(A_NUM),"                                                           ",A_NUM)&amp;"  пакет банковских услуг"</f>
        <v xml:space="preserve">    Прошу подключить к моему счету №                                                              пакет банковских услуг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</row>
    <row r="29" spans="1:42" ht="11.25" customHeight="1" x14ac:dyDescent="0.2">
      <c r="A29" s="73" t="s">
        <v>51</v>
      </c>
      <c r="B29" s="74"/>
      <c r="C29" s="74"/>
      <c r="D29" s="74"/>
      <c r="E29" s="74"/>
      <c r="F29" s="74"/>
      <c r="G29" s="74"/>
      <c r="H29" s="74"/>
      <c r="I29" s="74"/>
      <c r="J29" s="75"/>
      <c r="K29" s="73" t="s">
        <v>52</v>
      </c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5"/>
    </row>
    <row r="30" spans="1:42" ht="11.25" customHeight="1" x14ac:dyDescent="0.2">
      <c r="A30" s="9" t="str">
        <f>IF(ISERROR(FIND("[ БАЗОВЫЙ ]",D_TYPE)),"¨","þ")</f>
        <v>¨</v>
      </c>
      <c r="B30" s="51" t="s">
        <v>46</v>
      </c>
      <c r="C30" s="51"/>
      <c r="D30" s="51"/>
      <c r="E30" s="51"/>
      <c r="F30" s="51"/>
      <c r="G30" s="51"/>
      <c r="H30" s="51"/>
      <c r="I30" s="51"/>
      <c r="J30" s="52"/>
      <c r="K30" s="8" t="str">
        <f>IF(AND(LEFT(C_NUM,6)="518275",NOT(ISERROR(FIND("[ БАЗОВЫЙ ]",D_TYPE)))),"þ","¨")</f>
        <v>¨</v>
      </c>
      <c r="L30" s="16" t="s">
        <v>7</v>
      </c>
      <c r="M30" s="16"/>
      <c r="N30" s="16"/>
      <c r="O30" s="16"/>
      <c r="P30" s="16"/>
      <c r="Q30" s="16"/>
      <c r="R30" s="16"/>
      <c r="S30" s="16"/>
      <c r="T30" s="16"/>
      <c r="U30" s="17"/>
      <c r="V30" s="17"/>
      <c r="W30" s="17"/>
      <c r="X30" s="17"/>
      <c r="Y30" s="17"/>
      <c r="Z30" s="17"/>
      <c r="AA30" s="8" t="str">
        <f>IF(AND(LEFT(C_NUM,6)="429773",NOT(ISERROR(FIND("[ БАЗОВЫЙ ]",D_TYPE)))),"þ","¨")</f>
        <v>¨</v>
      </c>
      <c r="AB30" s="16" t="s">
        <v>4</v>
      </c>
      <c r="AC30" s="16"/>
      <c r="AD30" s="16"/>
      <c r="AE30" s="16"/>
      <c r="AF30" s="16"/>
      <c r="AG30" s="16"/>
      <c r="AH30" s="16"/>
      <c r="AI30" s="16"/>
      <c r="AJ30" s="17"/>
      <c r="AK30" s="17"/>
      <c r="AL30" s="17"/>
      <c r="AM30" s="17"/>
      <c r="AN30" s="17"/>
      <c r="AO30" s="17"/>
      <c r="AP30" s="18"/>
    </row>
    <row r="31" spans="1:42" ht="11.25" customHeight="1" x14ac:dyDescent="0.2">
      <c r="A31" s="9" t="str">
        <f>IF(ISERROR(FIND("[ ЭКОНОМ ]",D_TYPE)),"¨","þ")</f>
        <v>¨</v>
      </c>
      <c r="B31" s="51" t="s">
        <v>45</v>
      </c>
      <c r="C31" s="51"/>
      <c r="D31" s="51"/>
      <c r="E31" s="51"/>
      <c r="F31" s="51"/>
      <c r="G31" s="51"/>
      <c r="H31" s="51"/>
      <c r="I31" s="51"/>
      <c r="J31" s="52"/>
      <c r="K31" s="8" t="str">
        <f>IF(AND(LEFT(C_NUM,6)="518275",NOT(ISERROR(FIND("[ ЭКОНОМ ]",D_TYPE)))),"þ","¨")</f>
        <v>¨</v>
      </c>
      <c r="L31" s="16" t="s">
        <v>7</v>
      </c>
      <c r="M31" s="16"/>
      <c r="N31" s="16"/>
      <c r="O31" s="16"/>
      <c r="P31" s="16"/>
      <c r="Q31" s="16"/>
      <c r="R31" s="16"/>
      <c r="S31" s="16"/>
      <c r="T31" s="16"/>
      <c r="U31" s="17"/>
      <c r="V31" s="17"/>
      <c r="W31" s="17"/>
      <c r="X31" s="17"/>
      <c r="Y31" s="17"/>
      <c r="Z31" s="17"/>
      <c r="AA31" s="8" t="str">
        <f>IF(AND(LEFT(C_NUM,6)="429773",NOT(ISERROR(FIND("[ ЭКОНОМ ]",D_TYPE)))),"þ","¨")</f>
        <v>¨</v>
      </c>
      <c r="AB31" s="16" t="s">
        <v>4</v>
      </c>
      <c r="AC31" s="16"/>
      <c r="AD31" s="16"/>
      <c r="AE31" s="16"/>
      <c r="AF31" s="16"/>
      <c r="AG31" s="16"/>
      <c r="AH31" s="16"/>
      <c r="AI31" s="16"/>
      <c r="AJ31" s="17"/>
      <c r="AK31" s="17"/>
      <c r="AL31" s="17"/>
      <c r="AM31" s="17"/>
      <c r="AN31" s="17"/>
      <c r="AO31" s="17"/>
      <c r="AP31" s="18"/>
    </row>
    <row r="32" spans="1:42" ht="11.25" customHeight="1" x14ac:dyDescent="0.2">
      <c r="A32" s="9" t="str">
        <f>IF(ISERROR(FIND("[ БАЗОВЫЙ ОРС ]",D_TYPE)),"¨","þ")</f>
        <v>¨</v>
      </c>
      <c r="B32" s="51" t="s">
        <v>47</v>
      </c>
      <c r="C32" s="51"/>
      <c r="D32" s="51"/>
      <c r="E32" s="51"/>
      <c r="F32" s="51"/>
      <c r="G32" s="51"/>
      <c r="H32" s="51"/>
      <c r="I32" s="51"/>
      <c r="J32" s="52"/>
      <c r="K32" s="8" t="str">
        <f>IF(AND(LEFT(C_NUM,6)="518275",NOT(ISERROR(FIND("[ БАЗОВЫЙ ОРС ]",D_TYPE)))),"þ","¨")</f>
        <v>¨</v>
      </c>
      <c r="L32" s="16" t="s">
        <v>7</v>
      </c>
      <c r="M32" s="16"/>
      <c r="N32" s="16"/>
      <c r="O32" s="16"/>
      <c r="P32" s="16"/>
      <c r="Q32" s="16"/>
      <c r="R32" s="16"/>
      <c r="S32" s="16"/>
      <c r="T32" s="16"/>
      <c r="U32" s="17"/>
      <c r="V32" s="17"/>
      <c r="W32" s="17"/>
      <c r="X32" s="17"/>
      <c r="Y32" s="17"/>
      <c r="Z32" s="17"/>
      <c r="AA32" s="8" t="str">
        <f>IF(AND(LEFT(C_NUM,6)="429773",NOT(ISERROR(FIND("[ БАЗОВЫЙ ОРС ]",D_TYPE)))),"þ","¨")</f>
        <v>¨</v>
      </c>
      <c r="AB32" s="16" t="s">
        <v>4</v>
      </c>
      <c r="AC32" s="16"/>
      <c r="AD32" s="16"/>
      <c r="AE32" s="16"/>
      <c r="AF32" s="16"/>
      <c r="AG32" s="16"/>
      <c r="AH32" s="16"/>
      <c r="AI32" s="16"/>
      <c r="AJ32" s="17"/>
      <c r="AK32" s="17"/>
      <c r="AL32" s="17"/>
      <c r="AM32" s="17"/>
      <c r="AN32" s="17"/>
      <c r="AO32" s="17"/>
      <c r="AP32" s="18"/>
    </row>
    <row r="33" spans="1:42" ht="11.25" customHeight="1" x14ac:dyDescent="0.2">
      <c r="A33" s="9" t="str">
        <f>IF(ISERROR(FIND("[ ЭКОНОМ ОРС ]",D_TYPE)),"¨","þ")</f>
        <v>¨</v>
      </c>
      <c r="B33" s="51" t="s">
        <v>48</v>
      </c>
      <c r="C33" s="51"/>
      <c r="D33" s="51"/>
      <c r="E33" s="51"/>
      <c r="F33" s="51"/>
      <c r="G33" s="51"/>
      <c r="H33" s="51"/>
      <c r="I33" s="51"/>
      <c r="J33" s="52"/>
      <c r="K33" s="6" t="str">
        <f>IF(AND(LEFT(C_NUM,6)="518275",NOT(ISERROR(FIND("[ ЭКОНОМ ОРС ]",D_TYPE)))),"þ","¨")</f>
        <v>¨</v>
      </c>
      <c r="L33" s="16" t="s">
        <v>7</v>
      </c>
      <c r="M33" s="16"/>
      <c r="N33" s="16"/>
      <c r="O33" s="16"/>
      <c r="P33" s="16"/>
      <c r="Q33" s="16"/>
      <c r="R33" s="16"/>
      <c r="S33" s="16"/>
      <c r="T33" s="16"/>
      <c r="U33" s="19"/>
      <c r="V33" s="19"/>
      <c r="W33" s="19"/>
      <c r="X33" s="19"/>
      <c r="Y33" s="19"/>
      <c r="Z33" s="19"/>
      <c r="AA33" s="6" t="str">
        <f>IF(AND(LEFT(C_NUM,6)="429773",NOT(ISERROR(FIND("[ ЭКОНОМ ОРС ]",D_TYPE)))),"þ","¨")</f>
        <v>¨</v>
      </c>
      <c r="AB33" s="16" t="s">
        <v>4</v>
      </c>
      <c r="AC33" s="16"/>
      <c r="AD33" s="16"/>
      <c r="AE33" s="16"/>
      <c r="AF33" s="16"/>
      <c r="AG33" s="16"/>
      <c r="AH33" s="16"/>
      <c r="AI33" s="16"/>
      <c r="AJ33" s="19"/>
      <c r="AK33" s="19"/>
      <c r="AL33" s="19"/>
      <c r="AM33" s="19"/>
      <c r="AN33" s="19"/>
      <c r="AO33" s="19"/>
      <c r="AP33" s="20"/>
    </row>
    <row r="34" spans="1:42" ht="11.25" customHeight="1" x14ac:dyDescent="0.2">
      <c r="A34" s="9" t="str">
        <f>IF(ISERROR(FIND("[ ПРЕМИУМ ]",D_TYPE)),"¨","þ")</f>
        <v>¨</v>
      </c>
      <c r="B34" s="51" t="s">
        <v>49</v>
      </c>
      <c r="C34" s="51"/>
      <c r="D34" s="51"/>
      <c r="E34" s="51"/>
      <c r="F34" s="51"/>
      <c r="G34" s="51"/>
      <c r="H34" s="51"/>
      <c r="I34" s="51"/>
      <c r="J34" s="52"/>
      <c r="K34" s="8" t="str">
        <f>IF(AND(LEFT(C_NUM,6)="518372",NOT(ISERROR(FIND("[ ПРЕМИУМ ]",D_TYPE)))),"þ","¨")</f>
        <v>¨</v>
      </c>
      <c r="L34" s="16" t="s">
        <v>8</v>
      </c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8" t="str">
        <f>IF(AND(LEFT(C_NUM,6)="429774",NOT(ISERROR(FIND("[ ПРЕМИУМ ]",D_TYPE)))),"þ","¨")</f>
        <v>¨</v>
      </c>
      <c r="AB34" s="16" t="s">
        <v>5</v>
      </c>
      <c r="AC34" s="16"/>
      <c r="AD34" s="16"/>
      <c r="AE34" s="16"/>
      <c r="AF34" s="16"/>
      <c r="AG34" s="16"/>
      <c r="AH34" s="16"/>
      <c r="AI34" s="17"/>
      <c r="AJ34" s="17"/>
      <c r="AK34" s="17"/>
      <c r="AL34" s="17"/>
      <c r="AM34" s="17"/>
      <c r="AN34" s="17"/>
      <c r="AO34" s="17"/>
      <c r="AP34" s="18"/>
    </row>
    <row r="35" spans="1:42" ht="11.25" customHeight="1" x14ac:dyDescent="0.2">
      <c r="A35" s="9" t="str">
        <f>IF(ISERROR(FIND("[ ПЛАТИНОВЫЙ СТАНДАРТ ]",D_TYPE)),"¨","þ")</f>
        <v>¨</v>
      </c>
      <c r="B35" s="51" t="s">
        <v>50</v>
      </c>
      <c r="C35" s="51"/>
      <c r="D35" s="51"/>
      <c r="E35" s="51"/>
      <c r="F35" s="51"/>
      <c r="G35" s="51"/>
      <c r="H35" s="51"/>
      <c r="I35" s="51"/>
      <c r="J35" s="52"/>
      <c r="K35" s="8" t="str">
        <f>IF(AND(LEFT(C_NUM,6)="516445",NOT(ISERROR(FIND("[ ПЛАТИНОВЫЙ СТАНДАРТ ]",D_TYPE)))),"þ","¨")</f>
        <v>¨</v>
      </c>
      <c r="L35" s="16" t="s">
        <v>9</v>
      </c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8" t="str">
        <f>IF(AND(LEFT(C_NUM,6)="419608",NOT(ISERROR(FIND("[ ПЛАТИНОВЫЙ СТАНДАРТ ]",D_TYPE)))),"þ","¨")</f>
        <v>¨</v>
      </c>
      <c r="AB35" s="16" t="s">
        <v>6</v>
      </c>
      <c r="AC35" s="16"/>
      <c r="AD35" s="16"/>
      <c r="AE35" s="16"/>
      <c r="AF35" s="16"/>
      <c r="AG35" s="16"/>
      <c r="AH35" s="16"/>
      <c r="AI35" s="17"/>
      <c r="AJ35" s="17"/>
      <c r="AK35" s="17"/>
      <c r="AL35" s="17"/>
      <c r="AM35" s="17"/>
      <c r="AN35" s="17"/>
      <c r="AO35" s="17"/>
      <c r="AP35" s="18"/>
    </row>
    <row r="36" spans="1:42" ht="11.25" customHeight="1" x14ac:dyDescent="0.2">
      <c r="A36" s="9" t="str">
        <f>IF(ISERROR(FIND("[ ЭКСКЛЮЗИВ ]",D_TYPE)),"¨","þ")</f>
        <v>¨</v>
      </c>
      <c r="B36" s="51" t="s">
        <v>53</v>
      </c>
      <c r="C36" s="51"/>
      <c r="D36" s="51"/>
      <c r="E36" s="51"/>
      <c r="F36" s="51"/>
      <c r="G36" s="51"/>
      <c r="H36" s="51"/>
      <c r="I36" s="51"/>
      <c r="J36" s="52"/>
      <c r="K36" s="8" t="str">
        <f>IF(AND(LEFT(C_NUM,6)="516132",NOT(ISERROR(FIND("[ ЭКСКЛЮЗИВ ]",D_TYPE)))),"þ","¨")</f>
        <v>¨</v>
      </c>
      <c r="L36" s="16" t="s">
        <v>54</v>
      </c>
      <c r="M36" s="16"/>
      <c r="N36" s="16"/>
      <c r="O36" s="16"/>
      <c r="P36" s="16"/>
      <c r="Q36" s="16"/>
      <c r="R36" s="16"/>
      <c r="S36" s="16"/>
      <c r="T36" s="34"/>
      <c r="U36" s="34"/>
      <c r="V36" s="34"/>
      <c r="W36" s="34"/>
      <c r="X36" s="34"/>
      <c r="Y36" s="34"/>
      <c r="Z36" s="34"/>
      <c r="AA36" s="8" t="str">
        <f>IF(AND(LEFT(C_NUM,6)="477710",NOT(ISERROR(FIND("[ ЭКСКЛЮЗИВ ]",D_TYPE)))),"þ","¨")</f>
        <v>¨</v>
      </c>
      <c r="AB36" s="16" t="s">
        <v>55</v>
      </c>
      <c r="AC36" s="16"/>
      <c r="AD36" s="16"/>
      <c r="AE36" s="16"/>
      <c r="AF36" s="16"/>
      <c r="AG36" s="16"/>
      <c r="AH36" s="16"/>
      <c r="AI36" s="34"/>
      <c r="AJ36" s="34"/>
      <c r="AK36" s="34"/>
      <c r="AL36" s="34"/>
      <c r="AM36" s="34"/>
      <c r="AN36" s="34"/>
      <c r="AO36" s="34"/>
      <c r="AP36" s="35"/>
    </row>
    <row r="37" spans="1:42" ht="9.75" customHeight="1" x14ac:dyDescent="0.2">
      <c r="A37" s="56" t="s">
        <v>59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8"/>
    </row>
    <row r="38" spans="1:42" ht="11.25" customHeight="1" x14ac:dyDescent="0.2">
      <c r="A38" s="44" t="s">
        <v>60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6"/>
    </row>
    <row r="39" spans="1:42" ht="11.2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15"/>
      <c r="AG39" s="14"/>
      <c r="AH39" s="14"/>
      <c r="AI39" s="14"/>
      <c r="AJ39" s="14"/>
      <c r="AK39" s="14"/>
      <c r="AL39" s="14"/>
      <c r="AM39" s="14"/>
      <c r="AN39" s="14"/>
      <c r="AO39" s="14"/>
      <c r="AP39" s="14"/>
    </row>
    <row r="40" spans="1:42" ht="11.25" customHeight="1" x14ac:dyDescent="0.2">
      <c r="A40" s="59" t="str">
        <f>"" &amp; C_DATE_B</f>
        <v/>
      </c>
      <c r="B40" s="59"/>
      <c r="C40" s="59"/>
      <c r="D40" s="59"/>
      <c r="E40" s="59"/>
      <c r="F40" s="59"/>
      <c r="G40" s="59"/>
      <c r="H40" s="59"/>
      <c r="J40" s="59"/>
      <c r="K40" s="59"/>
      <c r="L40" s="59"/>
      <c r="M40" s="59"/>
      <c r="N40" s="59"/>
      <c r="O40" s="59"/>
      <c r="P40" s="59"/>
      <c r="Q40" s="59"/>
      <c r="S40" s="59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G40" s="14"/>
      <c r="AH40" s="14"/>
      <c r="AI40" s="14"/>
      <c r="AJ40" s="14"/>
      <c r="AK40" s="14"/>
      <c r="AL40" s="14"/>
      <c r="AM40" s="14"/>
      <c r="AN40" s="14"/>
      <c r="AO40" s="14"/>
      <c r="AP40" s="14"/>
    </row>
    <row r="41" spans="1:42" ht="11.25" customHeight="1" x14ac:dyDescent="0.2">
      <c r="A41" s="49" t="s">
        <v>36</v>
      </c>
      <c r="B41" s="49"/>
      <c r="C41" s="49"/>
      <c r="D41" s="49"/>
      <c r="E41" s="49"/>
      <c r="F41" s="49"/>
      <c r="G41" s="49"/>
      <c r="H41" s="49"/>
      <c r="J41" s="49" t="s">
        <v>37</v>
      </c>
      <c r="K41" s="49"/>
      <c r="L41" s="49"/>
      <c r="M41" s="49"/>
      <c r="N41" s="49"/>
      <c r="O41" s="49"/>
      <c r="P41" s="49"/>
      <c r="Q41" s="49"/>
      <c r="S41" s="49" t="s">
        <v>38</v>
      </c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G41" s="50"/>
      <c r="AH41" s="50"/>
      <c r="AI41" s="50"/>
      <c r="AJ41" s="50"/>
      <c r="AK41" s="50"/>
      <c r="AL41" s="50"/>
      <c r="AM41" s="50"/>
      <c r="AN41" s="50"/>
      <c r="AO41" s="50"/>
      <c r="AP41" s="50"/>
    </row>
    <row r="43" spans="1:42" ht="11.25" customHeight="1" x14ac:dyDescent="0.2">
      <c r="A43" s="47" t="s">
        <v>39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</row>
    <row r="44" spans="1:42" ht="11.25" customHeight="1" x14ac:dyDescent="0.2">
      <c r="A44" s="37" t="s">
        <v>40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9"/>
    </row>
    <row r="45" spans="1:42" ht="11.25" customHeight="1" x14ac:dyDescent="0.2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5"/>
    </row>
    <row r="46" spans="1:42" ht="11.25" customHeight="1" x14ac:dyDescent="0.2">
      <c r="A46" s="122" t="str">
        <f>"" &amp; P_DOLG_1</f>
        <v/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26"/>
      <c r="W46" s="117" t="str">
        <f>"" &amp; C_DATE_B</f>
        <v/>
      </c>
      <c r="X46" s="117"/>
      <c r="Y46" s="117"/>
      <c r="Z46" s="117"/>
      <c r="AA46" s="117"/>
      <c r="AB46" s="26"/>
      <c r="AC46" s="118"/>
      <c r="AD46" s="118"/>
      <c r="AE46" s="118"/>
      <c r="AF46" s="118"/>
      <c r="AG46" s="118"/>
      <c r="AH46" s="21"/>
      <c r="AI46" s="117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46" s="117"/>
      <c r="AK46" s="117"/>
      <c r="AL46" s="117"/>
      <c r="AM46" s="117"/>
      <c r="AN46" s="117"/>
      <c r="AO46" s="117"/>
      <c r="AP46" s="121"/>
    </row>
    <row r="47" spans="1:42" ht="11.25" customHeight="1" x14ac:dyDescent="0.2">
      <c r="A47" s="119" t="s">
        <v>41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28"/>
      <c r="W47" s="120" t="s">
        <v>36</v>
      </c>
      <c r="X47" s="120"/>
      <c r="Y47" s="120"/>
      <c r="Z47" s="120"/>
      <c r="AA47" s="120"/>
      <c r="AB47" s="28"/>
      <c r="AC47" s="115" t="s">
        <v>42</v>
      </c>
      <c r="AD47" s="115"/>
      <c r="AE47" s="115"/>
      <c r="AF47" s="115"/>
      <c r="AG47" s="115"/>
      <c r="AH47" s="27"/>
      <c r="AI47" s="115" t="s">
        <v>38</v>
      </c>
      <c r="AJ47" s="115"/>
      <c r="AK47" s="115"/>
      <c r="AL47" s="115"/>
      <c r="AM47" s="115"/>
      <c r="AN47" s="115"/>
      <c r="AO47" s="115"/>
      <c r="AP47" s="116"/>
    </row>
  </sheetData>
  <mergeCells count="98">
    <mergeCell ref="AF14:AJ14"/>
    <mergeCell ref="Y15:AE15"/>
    <mergeCell ref="T14:X14"/>
    <mergeCell ref="P14:S14"/>
    <mergeCell ref="AI47:AP47"/>
    <mergeCell ref="W46:AA46"/>
    <mergeCell ref="AC46:AG46"/>
    <mergeCell ref="A47:U47"/>
    <mergeCell ref="W47:AA47"/>
    <mergeCell ref="AC47:AG47"/>
    <mergeCell ref="AI46:AP46"/>
    <mergeCell ref="A46:U46"/>
    <mergeCell ref="AA1:AP1"/>
    <mergeCell ref="AJ26:AP26"/>
    <mergeCell ref="T16:X17"/>
    <mergeCell ref="Y16:AE17"/>
    <mergeCell ref="AF16:AJ17"/>
    <mergeCell ref="AK16:AP17"/>
    <mergeCell ref="AA2:AP2"/>
    <mergeCell ref="A5:AP5"/>
    <mergeCell ref="K11:O11"/>
    <mergeCell ref="AG25:AH25"/>
    <mergeCell ref="Z26:AF26"/>
    <mergeCell ref="AG26:AI26"/>
    <mergeCell ref="K25:AF25"/>
    <mergeCell ref="K12:O12"/>
    <mergeCell ref="A24:AP24"/>
    <mergeCell ref="A14:J14"/>
    <mergeCell ref="AA3:AJ3"/>
    <mergeCell ref="AL3:AP3"/>
    <mergeCell ref="A6:AP6"/>
    <mergeCell ref="A7:AP7"/>
    <mergeCell ref="A28:AP28"/>
    <mergeCell ref="Y12:AE12"/>
    <mergeCell ref="AF12:AJ12"/>
    <mergeCell ref="AF11:AP11"/>
    <mergeCell ref="AK12:AP12"/>
    <mergeCell ref="P12:S12"/>
    <mergeCell ref="A9:J9"/>
    <mergeCell ref="K9:P9"/>
    <mergeCell ref="A16:J17"/>
    <mergeCell ref="K16:O17"/>
    <mergeCell ref="P16:S17"/>
    <mergeCell ref="Y14:AE14"/>
    <mergeCell ref="X9:AP9"/>
    <mergeCell ref="Q9:W9"/>
    <mergeCell ref="A19:AP19"/>
    <mergeCell ref="AF15:AJ15"/>
    <mergeCell ref="B30:J30"/>
    <mergeCell ref="A10:J10"/>
    <mergeCell ref="L10:O10"/>
    <mergeCell ref="A25:J25"/>
    <mergeCell ref="W10:AG10"/>
    <mergeCell ref="AH10:AJ10"/>
    <mergeCell ref="Q10:V10"/>
    <mergeCell ref="T12:X12"/>
    <mergeCell ref="Q11:U11"/>
    <mergeCell ref="W11:AE11"/>
    <mergeCell ref="A29:J29"/>
    <mergeCell ref="K29:AP29"/>
    <mergeCell ref="K15:O15"/>
    <mergeCell ref="P15:S15"/>
    <mergeCell ref="A11:J13"/>
    <mergeCell ref="K14:O14"/>
    <mergeCell ref="B32:J32"/>
    <mergeCell ref="B31:J31"/>
    <mergeCell ref="B36:J36"/>
    <mergeCell ref="K8:AP8"/>
    <mergeCell ref="A8:J8"/>
    <mergeCell ref="A37:AP37"/>
    <mergeCell ref="A40:H40"/>
    <mergeCell ref="J40:Q40"/>
    <mergeCell ref="S40:AE40"/>
    <mergeCell ref="B33:J33"/>
    <mergeCell ref="B34:J34"/>
    <mergeCell ref="B35:J35"/>
    <mergeCell ref="T15:X15"/>
    <mergeCell ref="K13:O13"/>
    <mergeCell ref="P13:AP13"/>
    <mergeCell ref="AK14:AP14"/>
    <mergeCell ref="AK15:AP15"/>
    <mergeCell ref="A15:J15"/>
    <mergeCell ref="A44:AP44"/>
    <mergeCell ref="A20:AP20"/>
    <mergeCell ref="A21:AP21"/>
    <mergeCell ref="A22:AP22"/>
    <mergeCell ref="A38:AP38"/>
    <mergeCell ref="A43:AP43"/>
    <mergeCell ref="AI25:AP25"/>
    <mergeCell ref="O26:U26"/>
    <mergeCell ref="V26:Y26"/>
    <mergeCell ref="A23:AP23"/>
    <mergeCell ref="A26:J26"/>
    <mergeCell ref="K26:N26"/>
    <mergeCell ref="A41:H41"/>
    <mergeCell ref="J41:Q41"/>
    <mergeCell ref="S41:AE41"/>
    <mergeCell ref="AG41:AP41"/>
  </mergeCells>
  <phoneticPr fontId="0" type="noConversion"/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54</vt:i4>
      </vt:variant>
    </vt:vector>
  </HeadingPairs>
  <TitlesOfParts>
    <vt:vector size="55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D_TYPE</vt:lpstr>
      <vt:lpstr>IB_PHONE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Шевцова Наталья Валерьевна</cp:lastModifiedBy>
  <cp:lastPrinted>2016-12-14T16:13:40Z</cp:lastPrinted>
  <dcterms:created xsi:type="dcterms:W3CDTF">1996-10-08T23:32:33Z</dcterms:created>
  <dcterms:modified xsi:type="dcterms:W3CDTF">2016-12-14T16:29:20Z</dcterms:modified>
</cp:coreProperties>
</file>