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Бланк!$A$8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Бланк!$F$8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H74" i="3" l="1"/>
  <c r="Z74" i="3"/>
  <c r="AK20" i="3" l="1"/>
  <c r="AI20" i="3"/>
  <c r="AG20" i="3"/>
  <c r="AE20" i="3"/>
  <c r="AC20" i="3"/>
  <c r="AA20" i="3"/>
  <c r="Y20" i="3"/>
  <c r="W20" i="3"/>
  <c r="U20" i="3"/>
  <c r="S20" i="3"/>
  <c r="Q20" i="3"/>
  <c r="O20" i="3"/>
  <c r="M20" i="3"/>
  <c r="K20" i="3"/>
  <c r="I20" i="3"/>
  <c r="G20" i="3"/>
  <c r="E20" i="3"/>
  <c r="C20" i="3"/>
  <c r="A20" i="3"/>
  <c r="A10" i="3"/>
  <c r="W105" i="3"/>
  <c r="A99" i="3"/>
  <c r="AI105" i="3"/>
  <c r="A105" i="3"/>
  <c r="AA15" i="3"/>
  <c r="K15" i="3"/>
  <c r="A15" i="3"/>
  <c r="AA14" i="3"/>
  <c r="AA13" i="3"/>
  <c r="AA12" i="3"/>
  <c r="K12" i="3"/>
  <c r="K13" i="3"/>
  <c r="K14" i="3"/>
  <c r="A14" i="3"/>
  <c r="A13" i="3"/>
  <c r="A12" i="3"/>
  <c r="S99" i="3"/>
  <c r="S16" i="3"/>
  <c r="K16" i="3"/>
  <c r="AL3" i="3"/>
  <c r="AA3" i="3"/>
  <c r="Z37" i="3"/>
  <c r="O37" i="3"/>
  <c r="AI36" i="3"/>
  <c r="K36" i="3"/>
  <c r="A31" i="3"/>
  <c r="A34" i="3"/>
  <c r="AN22" i="3"/>
  <c r="AK22" i="3"/>
  <c r="Y24" i="3"/>
  <c r="P24" i="3"/>
  <c r="AK24" i="3"/>
  <c r="V23" i="3"/>
  <c r="P25" i="3"/>
  <c r="AF23" i="3"/>
  <c r="P23" i="3"/>
  <c r="P22" i="3"/>
  <c r="K22" i="3"/>
  <c r="X21" i="3"/>
  <c r="K21" i="3"/>
  <c r="K18" i="3"/>
</calcChain>
</file>

<file path=xl/sharedStrings.xml><?xml version="1.0" encoding="utf-8"?>
<sst xmlns="http://schemas.openxmlformats.org/spreadsheetml/2006/main" count="117" uniqueCount="107">
  <si>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</si>
  <si>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</si>
  <si>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</si>
  <si>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</si>
  <si>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</si>
  <si>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</si>
  <si>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</si>
  <si>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</si>
  <si>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</si>
  <si>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</si>
  <si>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</si>
  <si>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</si>
  <si>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</si>
  <si>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</si>
  <si>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</si>
  <si>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</si>
  <si>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</si>
  <si>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</si>
  <si>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</si>
  <si>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</si>
  <si>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</si>
  <si>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</si>
  <si>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</si>
  <si>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</si>
  <si>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</si>
  <si>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</si>
  <si>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</si>
  <si>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</si>
  <si>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</si>
  <si>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</si>
  <si>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</si>
  <si>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</si>
  <si>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</si>
  <si>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</si>
  <si>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</si>
  <si>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</si>
  <si>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</si>
  <si>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</si>
  <si>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</si>
  <si>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</si>
  <si>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</si>
  <si>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</si>
  <si>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</si>
  <si>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</si>
  <si>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</si>
  <si>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</si>
  <si>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</si>
  <si>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</si>
  <si>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</si>
  <si>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</si>
  <si>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</si>
  <si>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</si>
  <si>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</si>
  <si>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</si>
  <si>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</si>
  <si>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</si>
  <si>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</si>
  <si>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Виза</t>
  </si>
  <si>
    <t>"Базовый"</t>
  </si>
  <si>
    <t>"Премиум"</t>
  </si>
  <si>
    <t>"Платиновый стандарт"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</si>
  <si>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</si>
  <si>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</si>
  <si>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</si>
  <si>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Пакет банковских услуг</t>
  </si>
  <si>
    <t>Тип расчетной банковской карты</t>
  </si>
  <si>
    <t>И ПРЕДОСТАВЛЕНИЕ МЕЖДУНАРОДНОЙ РАСЧЕТНОЙ БАНКОВСКОЙ КАРТЫ</t>
  </si>
  <si>
    <t>НА ПОДКЛЮЧЕНИЕ ПАКЕТА БАНКОВСКИХ УСЛУГ</t>
  </si>
  <si>
    <t>"Эксклюзив"</t>
  </si>
  <si>
    <t>MasterCard Black</t>
  </si>
  <si>
    <t>VISA Infinite</t>
  </si>
  <si>
    <t>Имя и Фамилия в латинской транслитерации (не более 19 символов с разделителем)</t>
  </si>
  <si>
    <t xml:space="preserve">Иной документ, подтверждающий право пребывания на территории РФ </t>
  </si>
  <si>
    <t>обо 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</si>
  <si>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
</t>
    </r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</si>
  <si>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</si>
  <si>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</si>
  <si>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</si>
  <si>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</si>
  <si>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</si>
  <si>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</si>
  <si>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</si>
  <si>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</si>
  <si>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</si>
  <si>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</si>
  <si>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</si>
  <si>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</si>
  <si>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обслуживания международных расчетных банковских карт в АО Банк "Национальный стандарт", исполнение договорных обязательств по заключенным договорам,  их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</si>
  <si>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</si>
  <si>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</si>
  <si>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</si>
  <si>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 передача</t>
  </si>
  <si>
    <t>(распространение),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</si>
  <si>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</si>
  <si>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</si>
  <si>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</si>
  <si>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</si>
  <si>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</si>
  <si>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</si>
  <si>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</si>
  <si>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</si>
  <si>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</si>
  <si>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t>что Банк не обязан сообщать мне причины отказа и возвращать Заявление.</t>
  </si>
  <si>
    <t>настоящего Заявления ознакомлен и согласен;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</si>
  <si>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 АО Банк "Национальный стандарт", далее - Банк, действующими на момент подписания 
</t>
    </r>
  </si>
  <si>
    <t>Прошу предоставить доступ к услугам:</t>
  </si>
  <si>
    <t>Приложение № 3 к Приказу т 13.03.2018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</si>
</sst>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b/>
      <sz val="7"/>
      <name val="Arial"/>
      <family val="2"/>
      <charset val="204"/>
    </font>
    <font>
      <b/>
      <sz val="6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9" fillId="3" borderId="1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9" xfId="0" applyFont="1" applyBorder="1" applyAlignment="1"/>
    <xf numFmtId="0" fontId="0" fillId="0" borderId="9" xfId="0" applyBorder="1" applyAlignment="1"/>
    <xf numFmtId="0" fontId="1" fillId="0" borderId="1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0" fontId="1" fillId="0" borderId="0" xfId="0" applyFont="1"/>
    <xf numFmtId="0" fontId="4" fillId="0" borderId="0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2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abSelected="1" topLeftCell="A43" zoomScale="115" zoomScaleNormal="115" workbookViewId="0">
      <selection activeCell="AY57" sqref="AY57"/>
    </sheetView>
  </sheetViews>
  <sheetFormatPr defaultColWidth="2.140625" defaultRowHeight="11.25" customHeight="1" x14ac:dyDescent="0.2"/>
  <cols>
    <col min="1" max="1" width="2.140625" style="1" customWidth="1"/>
    <col min="2" max="14" width="2.140625" style="1"/>
    <col min="15" max="15" width="2.5703125" style="1" customWidth="1"/>
    <col min="16" max="24" width="2.140625" style="1"/>
    <col min="25" max="25" width="2.5703125" style="1" customWidth="1"/>
    <col min="26" max="16384" width="2.140625" style="1"/>
  </cols>
  <sheetData>
    <row r="1" spans="1:42" ht="11.25" customHeight="1" x14ac:dyDescent="0.2">
      <c r="AA1" s="94" t="s">
        <v>106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</row>
    <row r="2" spans="1:42" ht="11.25" customHeight="1" x14ac:dyDescent="0.2">
      <c r="Y2" s="2"/>
      <c r="Z2" s="2"/>
      <c r="AA2" s="102" t="s">
        <v>1</v>
      </c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4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2"/>
      <c r="X3" s="12"/>
      <c r="Y3" s="12"/>
      <c r="AA3" s="109" t="str">
        <f>"" &amp; D_NUM</f>
        <v/>
      </c>
      <c r="AB3" s="110"/>
      <c r="AC3" s="110"/>
      <c r="AD3" s="110"/>
      <c r="AE3" s="110"/>
      <c r="AF3" s="110"/>
      <c r="AG3" s="110"/>
      <c r="AH3" s="110"/>
      <c r="AI3" s="110"/>
      <c r="AJ3" s="110"/>
      <c r="AK3" s="3" t="s">
        <v>0</v>
      </c>
      <c r="AL3" s="110" t="str">
        <f>"" &amp; RIGHT(A_NUM,7)</f>
        <v/>
      </c>
      <c r="AM3" s="110"/>
      <c r="AN3" s="110"/>
      <c r="AO3" s="110"/>
      <c r="AP3" s="111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1"/>
    </row>
    <row r="5" spans="1:42" ht="11.25" customHeight="1" x14ac:dyDescent="0.2">
      <c r="A5" s="105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2" ht="11.25" customHeight="1" x14ac:dyDescent="0.2">
      <c r="A6" s="105" t="s">
        <v>67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</row>
    <row r="7" spans="1:42" ht="11.25" customHeight="1" x14ac:dyDescent="0.2">
      <c r="A7" s="105" t="s">
        <v>66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</row>
    <row r="8" spans="1:42" ht="11.25" customHeight="1" x14ac:dyDescent="0.2">
      <c r="A8" s="112" t="s">
        <v>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</row>
    <row r="9" spans="1:42" ht="10.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ht="11.25" customHeight="1" x14ac:dyDescent="0.2">
      <c r="A10" s="113" t="str">
        <f>"    Прошу подключить к моему счету № " &amp; IF(ISBLANK(A_NUM),"                                                           ",A_NUM) &amp; "  пакет банковских услуг и выпустить карту:"</f>
        <v xml:space="preserve">    Прошу подключить к моему счету №                                                              пакет банковских услуг и выпустить карту: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</row>
    <row r="11" spans="1:42" ht="11.25" customHeight="1" x14ac:dyDescent="0.2">
      <c r="A11" s="106" t="s">
        <v>64</v>
      </c>
      <c r="B11" s="107"/>
      <c r="C11" s="107"/>
      <c r="D11" s="107"/>
      <c r="E11" s="107"/>
      <c r="F11" s="107"/>
      <c r="G11" s="107"/>
      <c r="H11" s="107"/>
      <c r="I11" s="107"/>
      <c r="J11" s="108"/>
      <c r="K11" s="106" t="s">
        <v>65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8"/>
    </row>
    <row r="12" spans="1:42" ht="11.25" customHeight="1" x14ac:dyDescent="0.2">
      <c r="A12" s="8" t="str">
        <f>IF(ISERROR(FIND("[ БАЗОВЫЙ ]",D_TYPE)),"¨","þ")</f>
        <v>¨</v>
      </c>
      <c r="B12" s="114" t="s">
        <v>58</v>
      </c>
      <c r="C12" s="114"/>
      <c r="D12" s="114"/>
      <c r="E12" s="114"/>
      <c r="F12" s="114"/>
      <c r="G12" s="114"/>
      <c r="H12" s="114"/>
      <c r="I12" s="114"/>
      <c r="J12" s="115"/>
      <c r="K12" s="7" t="str">
        <f>IF(AND(LEFT(C_NUM,6)="518275",NOT(ISERROR(FIND("[ БАЗОВЫЙ ]",D_TYPE)))),"þ","¨")</f>
        <v>¨</v>
      </c>
      <c r="L12" s="14" t="s">
        <v>7</v>
      </c>
      <c r="M12" s="14"/>
      <c r="N12" s="14"/>
      <c r="O12" s="14"/>
      <c r="P12" s="14"/>
      <c r="Q12" s="14"/>
      <c r="R12" s="14"/>
      <c r="S12" s="14"/>
      <c r="T12" s="14"/>
      <c r="U12" s="15"/>
      <c r="V12" s="15"/>
      <c r="W12" s="15"/>
      <c r="X12" s="15"/>
      <c r="Y12" s="15"/>
      <c r="Z12" s="15"/>
      <c r="AA12" s="7" t="str">
        <f>IF(AND(LEFT(C_NUM,6)="429773",NOT(ISERROR(FIND("[ БАЗОВЫЙ ]",D_TYPE)))),"þ","¨")</f>
        <v>¨</v>
      </c>
      <c r="AB12" s="14" t="s">
        <v>4</v>
      </c>
      <c r="AC12" s="14"/>
      <c r="AD12" s="14"/>
      <c r="AE12" s="14"/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6"/>
    </row>
    <row r="13" spans="1:42" ht="11.25" customHeight="1" x14ac:dyDescent="0.2">
      <c r="A13" s="8" t="str">
        <f>IF(ISERROR(FIND("[ ПРЕМИУМ ]",D_TYPE)),"¨","þ")</f>
        <v>¨</v>
      </c>
      <c r="B13" s="114" t="s">
        <v>59</v>
      </c>
      <c r="C13" s="114"/>
      <c r="D13" s="114"/>
      <c r="E13" s="114"/>
      <c r="F13" s="114"/>
      <c r="G13" s="114"/>
      <c r="H13" s="114"/>
      <c r="I13" s="114"/>
      <c r="J13" s="115"/>
      <c r="K13" s="7" t="str">
        <f>IF(AND(LEFT(C_NUM,6)="518372",NOT(ISERROR(FIND("[ ПРЕМИУМ ]",D_TYPE)))),"þ","¨")</f>
        <v>¨</v>
      </c>
      <c r="L13" s="14" t="s">
        <v>8</v>
      </c>
      <c r="M13" s="14"/>
      <c r="N13" s="14"/>
      <c r="O13" s="14"/>
      <c r="P13" s="14"/>
      <c r="Q13" s="14"/>
      <c r="R13" s="14"/>
      <c r="S13" s="14"/>
      <c r="T13" s="15"/>
      <c r="U13" s="15"/>
      <c r="V13" s="15"/>
      <c r="W13" s="15"/>
      <c r="X13" s="15"/>
      <c r="Y13" s="15"/>
      <c r="Z13" s="15"/>
      <c r="AA13" s="7" t="str">
        <f>IF(AND(LEFT(C_NUM,6)="429774",NOT(ISERROR(FIND("[ ПРЕМИУМ ]",D_TYPE)))),"þ","¨")</f>
        <v>¨</v>
      </c>
      <c r="AB13" s="14" t="s">
        <v>5</v>
      </c>
      <c r="AC13" s="14"/>
      <c r="AD13" s="14"/>
      <c r="AE13" s="14"/>
      <c r="AF13" s="14"/>
      <c r="AG13" s="14"/>
      <c r="AH13" s="14"/>
      <c r="AI13" s="15"/>
      <c r="AJ13" s="15"/>
      <c r="AK13" s="15"/>
      <c r="AL13" s="15"/>
      <c r="AM13" s="15"/>
      <c r="AN13" s="15"/>
      <c r="AO13" s="15"/>
      <c r="AP13" s="16"/>
    </row>
    <row r="14" spans="1:42" ht="11.25" customHeight="1" x14ac:dyDescent="0.2">
      <c r="A14" s="8" t="str">
        <f>IF(ISERROR(FIND("[ ПЛАТИНОВЫЙ СТАНДАРТ ]",D_TYPE)),"¨","þ")</f>
        <v>¨</v>
      </c>
      <c r="B14" s="114" t="s">
        <v>60</v>
      </c>
      <c r="C14" s="114"/>
      <c r="D14" s="114"/>
      <c r="E14" s="114"/>
      <c r="F14" s="114"/>
      <c r="G14" s="114"/>
      <c r="H14" s="114"/>
      <c r="I14" s="114"/>
      <c r="J14" s="115"/>
      <c r="K14" s="7" t="str">
        <f>IF(AND(LEFT(C_NUM,6)="516445",NOT(ISERROR(FIND("[ ПЛАТИНОВЫЙ СТАНДАРТ ]",D_TYPE)))),"þ","¨")</f>
        <v>¨</v>
      </c>
      <c r="L14" s="14" t="s">
        <v>10</v>
      </c>
      <c r="M14" s="14"/>
      <c r="N14" s="14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  <c r="Z14" s="15"/>
      <c r="AA14" s="7" t="str">
        <f>IF(AND(LEFT(C_NUM,6)="419608",NOT(ISERROR(FIND("[ ПЛАТИНОВЫЙ СТАНДАРТ ]",D_TYPE)))),"þ","¨")</f>
        <v>¨</v>
      </c>
      <c r="AB14" s="14" t="s">
        <v>6</v>
      </c>
      <c r="AC14" s="14"/>
      <c r="AD14" s="14"/>
      <c r="AE14" s="14"/>
      <c r="AF14" s="14"/>
      <c r="AG14" s="14"/>
      <c r="AH14" s="14"/>
      <c r="AI14" s="15"/>
      <c r="AJ14" s="15"/>
      <c r="AK14" s="15"/>
      <c r="AL14" s="15"/>
      <c r="AM14" s="15"/>
      <c r="AN14" s="15"/>
      <c r="AO14" s="15"/>
      <c r="AP14" s="16"/>
    </row>
    <row r="15" spans="1:42" ht="11.25" customHeight="1" x14ac:dyDescent="0.2">
      <c r="A15" s="8" t="str">
        <f>IF(ISERROR(FIND("[ ЭКСКЛЮЗИВ ]",D_TYPE)),"¨","þ")</f>
        <v>¨</v>
      </c>
      <c r="B15" s="114" t="s">
        <v>68</v>
      </c>
      <c r="C15" s="114"/>
      <c r="D15" s="114"/>
      <c r="E15" s="114"/>
      <c r="F15" s="114"/>
      <c r="G15" s="114"/>
      <c r="H15" s="114"/>
      <c r="I15" s="114"/>
      <c r="J15" s="115"/>
      <c r="K15" s="7" t="str">
        <f>IF(AND(LEFT(C_NUM,6)="516132",NOT(ISERROR(FIND("[ ЭКСКЛЮЗИВ ]",D_TYPE)))),"þ","¨")</f>
        <v>¨</v>
      </c>
      <c r="L15" s="14" t="s">
        <v>69</v>
      </c>
      <c r="M15" s="14"/>
      <c r="N15" s="14"/>
      <c r="O15" s="14"/>
      <c r="P15" s="14"/>
      <c r="Q15" s="14"/>
      <c r="R15" s="14"/>
      <c r="S15" s="14"/>
      <c r="T15" s="15"/>
      <c r="U15" s="15"/>
      <c r="V15" s="15"/>
      <c r="W15" s="15"/>
      <c r="X15" s="15"/>
      <c r="Y15" s="15"/>
      <c r="Z15" s="15"/>
      <c r="AA15" s="7" t="str">
        <f>IF(AND(LEFT(C_NUM,6)="477710",NOT(ISERROR(FIND("[ ЭКСКЛЮЗИВ ]",D_TYPE)))),"þ","¨")</f>
        <v>¨</v>
      </c>
      <c r="AB15" s="14" t="s">
        <v>70</v>
      </c>
      <c r="AC15" s="14"/>
      <c r="AD15" s="14"/>
      <c r="AE15" s="14"/>
      <c r="AF15" s="14"/>
      <c r="AG15" s="14"/>
      <c r="AH15" s="14"/>
      <c r="AI15" s="15"/>
      <c r="AJ15" s="15"/>
      <c r="AK15" s="15"/>
      <c r="AL15" s="15"/>
      <c r="AM15" s="15"/>
      <c r="AN15" s="15"/>
      <c r="AO15" s="15"/>
      <c r="AP15" s="16"/>
    </row>
    <row r="16" spans="1:42" ht="11.25" customHeight="1" x14ac:dyDescent="0.2">
      <c r="A16" s="44" t="s">
        <v>11</v>
      </c>
      <c r="B16" s="45"/>
      <c r="C16" s="45"/>
      <c r="D16" s="45"/>
      <c r="E16" s="45"/>
      <c r="F16" s="45"/>
      <c r="G16" s="45"/>
      <c r="H16" s="45"/>
      <c r="I16" s="45"/>
      <c r="J16" s="45"/>
      <c r="K16" s="17" t="str">
        <f>IF(C_PRIORITY="0","þ","¨")</f>
        <v>¨</v>
      </c>
      <c r="L16" s="18" t="s">
        <v>12</v>
      </c>
      <c r="M16" s="18"/>
      <c r="N16" s="18"/>
      <c r="O16" s="18"/>
      <c r="P16" s="19"/>
      <c r="Q16" s="20"/>
      <c r="R16" s="18"/>
      <c r="S16" s="20" t="str">
        <f>IF(AND(C_PRIORITY&lt;&gt;"0",NOT(ISBLANK(C_PRIORITY))),"þ","¨")</f>
        <v>¨</v>
      </c>
      <c r="T16" s="18" t="s">
        <v>61</v>
      </c>
      <c r="U16" s="19"/>
      <c r="V16" s="20"/>
      <c r="W16" s="18"/>
      <c r="X16" s="18"/>
      <c r="Y16" s="18"/>
      <c r="Z16" s="18"/>
      <c r="AA16" s="31"/>
      <c r="AB16" s="31"/>
      <c r="AC16" s="31"/>
      <c r="AD16" s="31"/>
      <c r="AE16" s="31"/>
      <c r="AF16" s="31"/>
      <c r="AG16" s="28"/>
      <c r="AH16" s="28"/>
      <c r="AI16" s="28"/>
      <c r="AJ16" s="28"/>
      <c r="AK16" s="28"/>
      <c r="AL16" s="28"/>
      <c r="AM16" s="28"/>
      <c r="AN16" s="28"/>
      <c r="AO16" s="28"/>
      <c r="AP16" s="29"/>
    </row>
    <row r="17" spans="1:42" ht="12" customHeight="1" x14ac:dyDescent="0.2"/>
    <row r="18" spans="1:42" ht="11.25" customHeight="1" x14ac:dyDescent="0.2">
      <c r="A18" s="44" t="s">
        <v>13</v>
      </c>
      <c r="B18" s="45"/>
      <c r="C18" s="45"/>
      <c r="D18" s="45"/>
      <c r="E18" s="45"/>
      <c r="F18" s="45"/>
      <c r="G18" s="45"/>
      <c r="H18" s="45"/>
      <c r="I18" s="45"/>
      <c r="J18" s="46"/>
      <c r="K18" s="60" t="str">
        <f>"" &amp; A_FIO</f>
        <v/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</row>
    <row r="19" spans="1:42" ht="11.25" customHeight="1" x14ac:dyDescent="0.2">
      <c r="A19" s="91" t="s">
        <v>71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3"/>
    </row>
    <row r="20" spans="1:42" ht="11.25" customHeight="1" x14ac:dyDescent="0.2">
      <c r="A20" s="116" t="str">
        <f>MID(C_FIOLATIN,1,1)</f>
        <v/>
      </c>
      <c r="B20" s="117"/>
      <c r="C20" s="116" t="str">
        <f>MID(C_FIOLATIN,2,1)</f>
        <v/>
      </c>
      <c r="D20" s="117"/>
      <c r="E20" s="116" t="str">
        <f>MID(C_FIOLATIN,3,1)</f>
        <v/>
      </c>
      <c r="F20" s="117"/>
      <c r="G20" s="116" t="str">
        <f>MID(C_FIOLATIN,4,1)</f>
        <v/>
      </c>
      <c r="H20" s="117"/>
      <c r="I20" s="116" t="str">
        <f>MID(C_FIOLATIN,5,1)</f>
        <v/>
      </c>
      <c r="J20" s="117"/>
      <c r="K20" s="116" t="str">
        <f>MID(C_FIOLATIN,6,1)</f>
        <v/>
      </c>
      <c r="L20" s="117"/>
      <c r="M20" s="116" t="str">
        <f>MID(C_FIOLATIN,7,1)</f>
        <v/>
      </c>
      <c r="N20" s="117"/>
      <c r="O20" s="116" t="str">
        <f>MID(C_FIOLATIN,8,1)</f>
        <v/>
      </c>
      <c r="P20" s="117"/>
      <c r="Q20" s="116" t="str">
        <f>MID(C_FIOLATIN,9,1)</f>
        <v/>
      </c>
      <c r="R20" s="117"/>
      <c r="S20" s="116" t="str">
        <f>MID(C_FIOLATIN,10,1)</f>
        <v/>
      </c>
      <c r="T20" s="117"/>
      <c r="U20" s="116" t="str">
        <f>MID(C_FIOLATIN,11,1)</f>
        <v/>
      </c>
      <c r="V20" s="117"/>
      <c r="W20" s="116" t="str">
        <f>MID(C_FIOLATIN,12,1)</f>
        <v/>
      </c>
      <c r="X20" s="117"/>
      <c r="Y20" s="116" t="str">
        <f>MID(C_FIOLATIN,13,1)</f>
        <v/>
      </c>
      <c r="Z20" s="117"/>
      <c r="AA20" s="116" t="str">
        <f>MID(C_FIOLATIN,14,1)</f>
        <v/>
      </c>
      <c r="AB20" s="117"/>
      <c r="AC20" s="116" t="str">
        <f>MID(C_FIOLATIN,15,1)</f>
        <v/>
      </c>
      <c r="AD20" s="117"/>
      <c r="AE20" s="116" t="str">
        <f>MID(C_FIOLATIN,16,1)</f>
        <v/>
      </c>
      <c r="AF20" s="117"/>
      <c r="AG20" s="116" t="str">
        <f>MID(C_FIOLATIN,17,1)</f>
        <v/>
      </c>
      <c r="AH20" s="117"/>
      <c r="AI20" s="116" t="str">
        <f>MID(C_FIOLATIN,18,1)</f>
        <v/>
      </c>
      <c r="AJ20" s="117"/>
      <c r="AK20" s="116" t="str">
        <f>MID(C_FIOLATIN,19,1)</f>
        <v/>
      </c>
      <c r="AL20" s="120"/>
      <c r="AM20" s="118"/>
      <c r="AN20" s="118"/>
      <c r="AO20" s="118"/>
      <c r="AP20" s="119"/>
    </row>
    <row r="21" spans="1:42" ht="11.25" customHeight="1" x14ac:dyDescent="0.2">
      <c r="A21" s="44" t="s">
        <v>14</v>
      </c>
      <c r="B21" s="45"/>
      <c r="C21" s="45"/>
      <c r="D21" s="45"/>
      <c r="E21" s="45"/>
      <c r="F21" s="45"/>
      <c r="G21" s="45"/>
      <c r="H21" s="45"/>
      <c r="I21" s="45"/>
      <c r="J21" s="46"/>
      <c r="K21" s="60" t="str">
        <f>"" &amp; C_BIRTHDAY</f>
        <v/>
      </c>
      <c r="L21" s="61"/>
      <c r="M21" s="61"/>
      <c r="N21" s="61"/>
      <c r="O21" s="61"/>
      <c r="P21" s="62"/>
      <c r="Q21" s="44" t="s">
        <v>15</v>
      </c>
      <c r="R21" s="45"/>
      <c r="S21" s="45"/>
      <c r="T21" s="45"/>
      <c r="U21" s="45"/>
      <c r="V21" s="45"/>
      <c r="W21" s="46"/>
      <c r="X21" s="60" t="str">
        <f>"" &amp; C_BIRTHPLACE</f>
        <v/>
      </c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2"/>
    </row>
    <row r="22" spans="1:42" ht="11.25" customHeight="1" x14ac:dyDescent="0.2">
      <c r="A22" s="44" t="s">
        <v>16</v>
      </c>
      <c r="B22" s="45"/>
      <c r="C22" s="45"/>
      <c r="D22" s="45"/>
      <c r="E22" s="45"/>
      <c r="F22" s="45"/>
      <c r="G22" s="45"/>
      <c r="H22" s="45"/>
      <c r="I22" s="45"/>
      <c r="J22" s="46"/>
      <c r="K22" s="8" t="str">
        <f>IF(C_RESIDENT="1","þ","¨")</f>
        <v>¨</v>
      </c>
      <c r="L22" s="61" t="s">
        <v>17</v>
      </c>
      <c r="M22" s="61"/>
      <c r="N22" s="61"/>
      <c r="O22" s="61"/>
      <c r="P22" s="7" t="str">
        <f>IF(C_RESIDENT="0","þ","¨")</f>
        <v>¨</v>
      </c>
      <c r="Q22" s="61" t="s">
        <v>18</v>
      </c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122"/>
      <c r="AG22" s="123"/>
      <c r="AH22" s="124" t="s">
        <v>19</v>
      </c>
      <c r="AI22" s="125"/>
      <c r="AJ22" s="126"/>
      <c r="AK22" s="6" t="str">
        <f>IF(C_SEX="М","þ","¨")</f>
        <v>¨</v>
      </c>
      <c r="AL22" s="9" t="s">
        <v>20</v>
      </c>
      <c r="AM22" s="9"/>
      <c r="AN22" s="6" t="str">
        <f>IF(C_SEX="Ж","þ","¨")</f>
        <v>¨</v>
      </c>
      <c r="AO22" s="9" t="s">
        <v>21</v>
      </c>
      <c r="AP22" s="10"/>
    </row>
    <row r="23" spans="1:42" ht="11.25" customHeight="1" x14ac:dyDescent="0.2">
      <c r="A23" s="127" t="s">
        <v>22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63" t="s">
        <v>23</v>
      </c>
      <c r="L23" s="63"/>
      <c r="M23" s="63"/>
      <c r="N23" s="63"/>
      <c r="O23" s="63"/>
      <c r="P23" s="8" t="str">
        <f>IF(C_DOCTYPE="Паспорт РФ","þ","¨")</f>
        <v>¨</v>
      </c>
      <c r="Q23" s="61" t="s">
        <v>24</v>
      </c>
      <c r="R23" s="61"/>
      <c r="S23" s="61"/>
      <c r="T23" s="61"/>
      <c r="U23" s="61"/>
      <c r="V23" s="7" t="str">
        <f>IF(AND(C_DOCTYPE&lt;&gt;"Паспорт РФ",NOT(ISBLANK(C_DOCTYPE))),"þ","¨")</f>
        <v>¨</v>
      </c>
      <c r="W23" s="61" t="s">
        <v>25</v>
      </c>
      <c r="X23" s="61"/>
      <c r="Y23" s="61"/>
      <c r="Z23" s="61"/>
      <c r="AA23" s="61"/>
      <c r="AB23" s="61"/>
      <c r="AC23" s="61"/>
      <c r="AD23" s="61"/>
      <c r="AE23" s="61"/>
      <c r="AF23" s="61" t="str">
        <f>IF(C_DOCTYPE&lt;&gt;"Паспорт РФ","" &amp; C_DOCTYPE,"")</f>
        <v/>
      </c>
      <c r="AG23" s="61"/>
      <c r="AH23" s="61"/>
      <c r="AI23" s="61"/>
      <c r="AJ23" s="61"/>
      <c r="AK23" s="61"/>
      <c r="AL23" s="61"/>
      <c r="AM23" s="61"/>
      <c r="AN23" s="61"/>
      <c r="AO23" s="61"/>
      <c r="AP23" s="62"/>
    </row>
    <row r="24" spans="1:42" ht="11.25" customHeight="1" x14ac:dyDescent="0.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63" t="s">
        <v>26</v>
      </c>
      <c r="L24" s="63"/>
      <c r="M24" s="63"/>
      <c r="N24" s="63"/>
      <c r="O24" s="63"/>
      <c r="P24" s="60" t="str">
        <f>IF(ISERR(FIND(" ",C_DOCNUM,1)),"",MID(C_DOCNUM,1,FIND(" ",C_DOCNUM,1)-1))</f>
        <v/>
      </c>
      <c r="Q24" s="61"/>
      <c r="R24" s="61"/>
      <c r="S24" s="62"/>
      <c r="T24" s="132" t="s">
        <v>27</v>
      </c>
      <c r="U24" s="133"/>
      <c r="V24" s="133"/>
      <c r="W24" s="133"/>
      <c r="X24" s="134"/>
      <c r="Y24" s="60" t="str">
        <f>IF(ISERR(FIND(" ",C_DOCNUM,1)),"" &amp; C_DOCNUM,MID(C_DOCNUM,FIND(" ",C_DOCNUM,1)+1,20))</f>
        <v/>
      </c>
      <c r="Z24" s="61"/>
      <c r="AA24" s="61"/>
      <c r="AB24" s="61"/>
      <c r="AC24" s="61"/>
      <c r="AD24" s="61"/>
      <c r="AE24" s="62"/>
      <c r="AF24" s="136" t="s">
        <v>28</v>
      </c>
      <c r="AG24" s="136"/>
      <c r="AH24" s="136"/>
      <c r="AI24" s="136"/>
      <c r="AJ24" s="136"/>
      <c r="AK24" s="137" t="str">
        <f>"" &amp; C_DOCDATE</f>
        <v/>
      </c>
      <c r="AL24" s="138"/>
      <c r="AM24" s="138"/>
      <c r="AN24" s="138"/>
      <c r="AO24" s="138"/>
      <c r="AP24" s="139"/>
    </row>
    <row r="25" spans="1:42" ht="11.25" customHeight="1" x14ac:dyDescent="0.2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63" t="s">
        <v>29</v>
      </c>
      <c r="L25" s="63"/>
      <c r="M25" s="63"/>
      <c r="N25" s="63"/>
      <c r="O25" s="63"/>
      <c r="P25" s="64" t="str">
        <f>"" &amp; C_DOCPLACE &amp; " " &amp; C_DOCPLACE_P</f>
        <v xml:space="preserve"> 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ht="11.25" customHeight="1" x14ac:dyDescent="0.2">
      <c r="A26" s="44" t="s">
        <v>56</v>
      </c>
      <c r="B26" s="45"/>
      <c r="C26" s="45"/>
      <c r="D26" s="45"/>
      <c r="E26" s="45"/>
      <c r="F26" s="45"/>
      <c r="G26" s="45"/>
      <c r="H26" s="45"/>
      <c r="I26" s="45"/>
      <c r="J26" s="46"/>
      <c r="K26" s="63" t="s">
        <v>26</v>
      </c>
      <c r="L26" s="63"/>
      <c r="M26" s="63"/>
      <c r="N26" s="63"/>
      <c r="O26" s="63"/>
      <c r="P26" s="121"/>
      <c r="Q26" s="121"/>
      <c r="R26" s="121"/>
      <c r="S26" s="121"/>
      <c r="T26" s="132" t="s">
        <v>27</v>
      </c>
      <c r="U26" s="133"/>
      <c r="V26" s="133"/>
      <c r="W26" s="133"/>
      <c r="X26" s="134"/>
      <c r="Y26" s="121"/>
      <c r="Z26" s="121"/>
      <c r="AA26" s="121"/>
      <c r="AB26" s="121"/>
      <c r="AC26" s="121"/>
      <c r="AD26" s="121"/>
      <c r="AE26" s="121"/>
      <c r="AF26" s="63" t="s">
        <v>30</v>
      </c>
      <c r="AG26" s="63"/>
      <c r="AH26" s="63"/>
      <c r="AI26" s="63"/>
      <c r="AJ26" s="63"/>
      <c r="AK26" s="60"/>
      <c r="AL26" s="61"/>
      <c r="AM26" s="61"/>
      <c r="AN26" s="61"/>
      <c r="AO26" s="61"/>
      <c r="AP26" s="62"/>
    </row>
    <row r="27" spans="1:42" ht="11.25" customHeight="1" x14ac:dyDescent="0.2">
      <c r="A27" s="44" t="s">
        <v>57</v>
      </c>
      <c r="B27" s="45"/>
      <c r="C27" s="45"/>
      <c r="D27" s="45"/>
      <c r="E27" s="45"/>
      <c r="F27" s="45"/>
      <c r="G27" s="45"/>
      <c r="H27" s="45"/>
      <c r="I27" s="45"/>
      <c r="J27" s="46"/>
      <c r="K27" s="63" t="s">
        <v>26</v>
      </c>
      <c r="L27" s="63"/>
      <c r="M27" s="63"/>
      <c r="N27" s="63"/>
      <c r="O27" s="63"/>
      <c r="P27" s="121"/>
      <c r="Q27" s="121"/>
      <c r="R27" s="121"/>
      <c r="S27" s="121"/>
      <c r="T27" s="132" t="s">
        <v>27</v>
      </c>
      <c r="U27" s="133"/>
      <c r="V27" s="133"/>
      <c r="W27" s="133"/>
      <c r="X27" s="134"/>
      <c r="Y27" s="121"/>
      <c r="Z27" s="121"/>
      <c r="AA27" s="121"/>
      <c r="AB27" s="121"/>
      <c r="AC27" s="121"/>
      <c r="AD27" s="121"/>
      <c r="AE27" s="121"/>
      <c r="AF27" s="63" t="s">
        <v>30</v>
      </c>
      <c r="AG27" s="63"/>
      <c r="AH27" s="63"/>
      <c r="AI27" s="63"/>
      <c r="AJ27" s="63"/>
      <c r="AK27" s="60"/>
      <c r="AL27" s="61"/>
      <c r="AM27" s="61"/>
      <c r="AN27" s="61"/>
      <c r="AO27" s="61"/>
      <c r="AP27" s="62"/>
    </row>
    <row r="28" spans="1:42" ht="11.25" customHeight="1" x14ac:dyDescent="0.2">
      <c r="A28" s="65" t="s">
        <v>72</v>
      </c>
      <c r="B28" s="66"/>
      <c r="C28" s="66"/>
      <c r="D28" s="66"/>
      <c r="E28" s="66"/>
      <c r="F28" s="66"/>
      <c r="G28" s="66"/>
      <c r="H28" s="66"/>
      <c r="I28" s="66"/>
      <c r="J28" s="67"/>
      <c r="K28" s="71" t="s">
        <v>26</v>
      </c>
      <c r="L28" s="72"/>
      <c r="M28" s="72"/>
      <c r="N28" s="72"/>
      <c r="O28" s="73"/>
      <c r="P28" s="77"/>
      <c r="Q28" s="78"/>
      <c r="R28" s="78"/>
      <c r="S28" s="79"/>
      <c r="T28" s="71" t="s">
        <v>27</v>
      </c>
      <c r="U28" s="72"/>
      <c r="V28" s="72"/>
      <c r="W28" s="72"/>
      <c r="X28" s="73"/>
      <c r="Y28" s="77"/>
      <c r="Z28" s="78"/>
      <c r="AA28" s="78"/>
      <c r="AB28" s="78"/>
      <c r="AC28" s="78"/>
      <c r="AD28" s="78"/>
      <c r="AE28" s="78"/>
      <c r="AF28" s="71" t="s">
        <v>30</v>
      </c>
      <c r="AG28" s="72"/>
      <c r="AH28" s="72"/>
      <c r="AI28" s="72"/>
      <c r="AJ28" s="73"/>
      <c r="AK28" s="96"/>
      <c r="AL28" s="97"/>
      <c r="AM28" s="97"/>
      <c r="AN28" s="97"/>
      <c r="AO28" s="97"/>
      <c r="AP28" s="98"/>
    </row>
    <row r="29" spans="1:42" ht="17.25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70"/>
      <c r="K29" s="74"/>
      <c r="L29" s="75"/>
      <c r="M29" s="75"/>
      <c r="N29" s="75"/>
      <c r="O29" s="76"/>
      <c r="P29" s="80"/>
      <c r="Q29" s="81"/>
      <c r="R29" s="81"/>
      <c r="S29" s="82"/>
      <c r="T29" s="74"/>
      <c r="U29" s="75"/>
      <c r="V29" s="75"/>
      <c r="W29" s="75"/>
      <c r="X29" s="76"/>
      <c r="Y29" s="80"/>
      <c r="Z29" s="81"/>
      <c r="AA29" s="81"/>
      <c r="AB29" s="81"/>
      <c r="AC29" s="81"/>
      <c r="AD29" s="81"/>
      <c r="AE29" s="81"/>
      <c r="AF29" s="74"/>
      <c r="AG29" s="75"/>
      <c r="AH29" s="75"/>
      <c r="AI29" s="75"/>
      <c r="AJ29" s="76"/>
      <c r="AK29" s="99"/>
      <c r="AL29" s="100"/>
      <c r="AM29" s="100"/>
      <c r="AN29" s="100"/>
      <c r="AO29" s="100"/>
      <c r="AP29" s="101"/>
    </row>
    <row r="30" spans="1:42" ht="11.25" customHeight="1" x14ac:dyDescent="0.2">
      <c r="A30" s="87" t="s">
        <v>31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9"/>
    </row>
    <row r="31" spans="1:42" ht="11.25" customHeight="1" x14ac:dyDescent="0.2">
      <c r="A31" s="64" t="str">
        <f>"" &amp; C_REGADDR</f>
        <v/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</row>
    <row r="32" spans="1:42" ht="11.25" customHeight="1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2" ht="11.25" customHeight="1" x14ac:dyDescent="0.2">
      <c r="A33" s="91" t="s">
        <v>32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3"/>
    </row>
    <row r="34" spans="1:42" ht="11.25" customHeight="1" x14ac:dyDescent="0.2">
      <c r="A34" s="64" t="str">
        <f>"" &amp; C_POSTADDR</f>
        <v/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</row>
    <row r="35" spans="1:42" ht="11.2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</row>
    <row r="36" spans="1:42" ht="11.25" customHeight="1" x14ac:dyDescent="0.2">
      <c r="A36" s="44" t="s">
        <v>33</v>
      </c>
      <c r="B36" s="45"/>
      <c r="C36" s="45"/>
      <c r="D36" s="45"/>
      <c r="E36" s="45"/>
      <c r="F36" s="45"/>
      <c r="G36" s="45"/>
      <c r="H36" s="45"/>
      <c r="I36" s="45"/>
      <c r="J36" s="46"/>
      <c r="K36" s="60" t="str">
        <f>"" &amp; C_FACTORY_NAME</f>
        <v/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2"/>
      <c r="AG36" s="44" t="s">
        <v>34</v>
      </c>
      <c r="AH36" s="45"/>
      <c r="AI36" s="64" t="str">
        <f>"" &amp; C_INN</f>
        <v/>
      </c>
      <c r="AJ36" s="64"/>
      <c r="AK36" s="64"/>
      <c r="AL36" s="64"/>
      <c r="AM36" s="64"/>
      <c r="AN36" s="64"/>
      <c r="AO36" s="64"/>
      <c r="AP36" s="64"/>
    </row>
    <row r="37" spans="1:42" ht="11.25" customHeight="1" x14ac:dyDescent="0.2">
      <c r="A37" s="44" t="s">
        <v>35</v>
      </c>
      <c r="B37" s="45"/>
      <c r="C37" s="45"/>
      <c r="D37" s="45"/>
      <c r="E37" s="45"/>
      <c r="F37" s="45"/>
      <c r="G37" s="45"/>
      <c r="H37" s="45"/>
      <c r="I37" s="45"/>
      <c r="J37" s="46"/>
      <c r="K37" s="63" t="s">
        <v>36</v>
      </c>
      <c r="L37" s="63"/>
      <c r="M37" s="63"/>
      <c r="N37" s="63"/>
      <c r="O37" s="64" t="str">
        <f>"" &amp; C_PHONE</f>
        <v/>
      </c>
      <c r="P37" s="64"/>
      <c r="Q37" s="64"/>
      <c r="R37" s="64"/>
      <c r="S37" s="64"/>
      <c r="T37" s="64"/>
      <c r="U37" s="64"/>
      <c r="V37" s="63" t="s">
        <v>37</v>
      </c>
      <c r="W37" s="63"/>
      <c r="X37" s="63"/>
      <c r="Y37" s="63"/>
      <c r="Z37" s="64" t="str">
        <f>"" &amp; C_PHONE_M</f>
        <v/>
      </c>
      <c r="AA37" s="64"/>
      <c r="AB37" s="64"/>
      <c r="AC37" s="64"/>
      <c r="AD37" s="64"/>
      <c r="AE37" s="64"/>
      <c r="AF37" s="64"/>
      <c r="AG37" s="63" t="s">
        <v>38</v>
      </c>
      <c r="AH37" s="63"/>
      <c r="AI37" s="63"/>
      <c r="AJ37" s="64"/>
      <c r="AK37" s="64"/>
      <c r="AL37" s="64"/>
      <c r="AM37" s="64"/>
      <c r="AN37" s="64"/>
      <c r="AO37" s="64"/>
      <c r="AP37" s="64"/>
    </row>
    <row r="38" spans="1:42" ht="11.25" customHeight="1" x14ac:dyDescent="0.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</row>
    <row r="39" spans="1:42" ht="11.25" customHeight="1" x14ac:dyDescent="0.2">
      <c r="A39" s="56" t="s">
        <v>105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1:42" ht="11.25" customHeight="1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</row>
    <row r="41" spans="1:42" ht="11.25" customHeight="1" x14ac:dyDescent="0.2">
      <c r="A41" s="128" t="s">
        <v>9</v>
      </c>
      <c r="B41" s="129"/>
      <c r="C41" s="44" t="s">
        <v>43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6"/>
    </row>
    <row r="42" spans="1:42" ht="11.25" customHeight="1" x14ac:dyDescent="0.2">
      <c r="A42" s="130"/>
      <c r="B42" s="131"/>
      <c r="C42" s="83" t="s">
        <v>45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5"/>
      <c r="Z42" s="86" t="s">
        <v>44</v>
      </c>
      <c r="AA42" s="86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135"/>
    </row>
    <row r="43" spans="1:42" ht="11.25" customHeight="1" x14ac:dyDescent="0.2">
      <c r="A43" s="57" t="s">
        <v>62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0"/>
    </row>
    <row r="44" spans="1:42" ht="11.25" customHeight="1" x14ac:dyDescent="0.2">
      <c r="A44" s="57" t="s">
        <v>50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0"/>
    </row>
    <row r="45" spans="1:42" ht="11.25" customHeight="1" x14ac:dyDescent="0.2">
      <c r="A45" s="53" t="s">
        <v>51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5"/>
    </row>
    <row r="46" spans="1:42" ht="11.25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 ht="11.25" customHeight="1" x14ac:dyDescent="0.2">
      <c r="A47" s="56" t="s">
        <v>39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</row>
    <row r="48" spans="1:42" ht="11.25" customHeight="1" x14ac:dyDescent="0.2">
      <c r="A48" s="140" t="s">
        <v>104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2"/>
    </row>
    <row r="49" spans="1:42" ht="11.25" customHeight="1" x14ac:dyDescent="0.2">
      <c r="A49" s="48" t="s">
        <v>103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50"/>
    </row>
    <row r="50" spans="1:42" ht="10.5" customHeight="1" x14ac:dyDescent="0.2">
      <c r="A50" s="57" t="s">
        <v>74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9"/>
    </row>
    <row r="51" spans="1:42" ht="11.25" customHeight="1" x14ac:dyDescent="0.2">
      <c r="A51" s="48" t="s">
        <v>73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0"/>
    </row>
    <row r="52" spans="1:42" ht="11.25" customHeight="1" x14ac:dyDescent="0.2">
      <c r="A52" s="57" t="s">
        <v>46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9"/>
    </row>
    <row r="53" spans="1:42" ht="11.25" customHeight="1" x14ac:dyDescent="0.2">
      <c r="A53" s="57" t="s">
        <v>47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9"/>
    </row>
    <row r="54" spans="1:42" ht="11.25" customHeight="1" x14ac:dyDescent="0.2">
      <c r="A54" s="48" t="s">
        <v>48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</row>
    <row r="55" spans="1:42" ht="11.25" customHeight="1" x14ac:dyDescent="0.2">
      <c r="A55" s="57" t="s">
        <v>49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9"/>
    </row>
    <row r="56" spans="1:42" ht="11.25" customHeight="1" x14ac:dyDescent="0.2">
      <c r="A56" s="53" t="s">
        <v>102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5"/>
    </row>
    <row r="57" spans="1:42" ht="11.2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</row>
    <row r="58" spans="1:42" ht="11.2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</row>
    <row r="59" spans="1:42" ht="11.2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</row>
    <row r="60" spans="1:42" ht="11.2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</row>
    <row r="61" spans="1:42" ht="11.25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</row>
    <row r="62" spans="1:42" s="150" customFormat="1" ht="11.25" customHeight="1" x14ac:dyDescent="0.2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</row>
    <row r="63" spans="1:42" s="150" customFormat="1" ht="11.25" customHeight="1" x14ac:dyDescent="0.2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</row>
    <row r="64" spans="1:42" s="150" customFormat="1" ht="11.25" customHeight="1" x14ac:dyDescent="0.2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</row>
    <row r="65" spans="1:42" s="150" customFormat="1" ht="11.25" customHeight="1" x14ac:dyDescent="0.2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</row>
    <row r="66" spans="1:42" ht="11.2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1:42" ht="11.2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</row>
    <row r="68" spans="1:42" ht="11.25" customHeight="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</row>
    <row r="69" spans="1:42" ht="11.2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</row>
    <row r="70" spans="1:42" ht="11.2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</row>
    <row r="71" spans="1:42" ht="11.2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</row>
    <row r="72" spans="1:42" ht="11.25" customHeight="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ht="11.25" customHeight="1" x14ac:dyDescent="0.2">
      <c r="A73" s="51" t="s">
        <v>63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</row>
    <row r="74" spans="1:42" ht="11.25" customHeight="1" x14ac:dyDescent="0.2">
      <c r="A74" s="52" t="s">
        <v>75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2" t="str">
        <f>IF(C_PRIORITY="0","þ","¨")</f>
        <v>¨</v>
      </c>
      <c r="AA74" s="143" t="s">
        <v>76</v>
      </c>
      <c r="AB74" s="143"/>
      <c r="AC74" s="143"/>
      <c r="AD74" s="143"/>
      <c r="AE74" s="143"/>
      <c r="AF74" s="143"/>
      <c r="AG74" s="143"/>
      <c r="AH74" s="32" t="str">
        <f>IF(C_PRIORITY="0","þ","¨")</f>
        <v>¨</v>
      </c>
      <c r="AI74" s="143" t="s">
        <v>77</v>
      </c>
      <c r="AJ74" s="143"/>
      <c r="AK74" s="143"/>
      <c r="AL74" s="143"/>
      <c r="AM74" s="143"/>
      <c r="AN74" s="143"/>
      <c r="AO74" s="143"/>
      <c r="AP74" s="144"/>
    </row>
    <row r="75" spans="1:42" ht="11.25" customHeight="1" x14ac:dyDescent="0.2">
      <c r="A75" s="48" t="s">
        <v>81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/>
    </row>
    <row r="76" spans="1:42" ht="11.25" customHeight="1" x14ac:dyDescent="0.2">
      <c r="A76" s="48" t="s">
        <v>82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0"/>
    </row>
    <row r="77" spans="1:42" ht="11.25" customHeight="1" x14ac:dyDescent="0.2">
      <c r="A77" s="48" t="s">
        <v>83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0"/>
    </row>
    <row r="78" spans="1:42" ht="11.25" customHeight="1" x14ac:dyDescent="0.2">
      <c r="A78" s="48" t="s">
        <v>84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0"/>
    </row>
    <row r="79" spans="1:42" ht="11.25" customHeight="1" x14ac:dyDescent="0.2">
      <c r="A79" s="48" t="s">
        <v>85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0"/>
    </row>
    <row r="80" spans="1:42" ht="11.25" customHeight="1" x14ac:dyDescent="0.2">
      <c r="A80" s="48" t="s">
        <v>86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50"/>
    </row>
    <row r="81" spans="1:42" ht="11.25" customHeight="1" x14ac:dyDescent="0.2">
      <c r="A81" s="48" t="s">
        <v>87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50"/>
    </row>
    <row r="82" spans="1:42" ht="11.25" customHeight="1" x14ac:dyDescent="0.2">
      <c r="A82" s="48" t="s">
        <v>88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50"/>
    </row>
    <row r="83" spans="1:42" ht="11.25" customHeight="1" x14ac:dyDescent="0.2">
      <c r="A83" s="48" t="s">
        <v>89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50"/>
    </row>
    <row r="84" spans="1:42" ht="11.25" customHeight="1" x14ac:dyDescent="0.2">
      <c r="A84" s="48" t="s">
        <v>90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50"/>
    </row>
    <row r="85" spans="1:42" ht="11.25" customHeight="1" x14ac:dyDescent="0.2">
      <c r="A85" s="48" t="s">
        <v>91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50"/>
    </row>
    <row r="86" spans="1:42" ht="11.25" customHeight="1" x14ac:dyDescent="0.2">
      <c r="A86" s="48" t="s">
        <v>92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50"/>
    </row>
    <row r="87" spans="1:42" ht="11.25" customHeight="1" x14ac:dyDescent="0.2">
      <c r="A87" s="48" t="s">
        <v>93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50"/>
    </row>
    <row r="88" spans="1:42" ht="11.25" customHeight="1" x14ac:dyDescent="0.2">
      <c r="A88" s="48" t="s">
        <v>94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50"/>
    </row>
    <row r="89" spans="1:42" ht="11.25" customHeight="1" x14ac:dyDescent="0.2">
      <c r="A89" s="147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9"/>
    </row>
    <row r="90" spans="1:42" ht="11.25" customHeight="1" x14ac:dyDescent="0.2">
      <c r="A90" s="48" t="s">
        <v>96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50"/>
    </row>
    <row r="91" spans="1:42" ht="11.25" customHeight="1" x14ac:dyDescent="0.2">
      <c r="A91" s="48" t="s">
        <v>78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50"/>
    </row>
    <row r="92" spans="1:42" ht="11.25" customHeight="1" x14ac:dyDescent="0.2">
      <c r="A92" s="147" t="s">
        <v>79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9"/>
    </row>
    <row r="93" spans="1:42" ht="11.25" customHeight="1" x14ac:dyDescent="0.2">
      <c r="A93" s="147" t="s">
        <v>80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9"/>
    </row>
    <row r="94" spans="1:42" ht="11.25" customHeight="1" x14ac:dyDescent="0.2">
      <c r="A94" s="48" t="s">
        <v>97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50"/>
    </row>
    <row r="95" spans="1:42" ht="11.25" customHeight="1" x14ac:dyDescent="0.2">
      <c r="A95" s="48" t="s">
        <v>98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50"/>
    </row>
    <row r="96" spans="1:42" ht="11.25" customHeight="1" x14ac:dyDescent="0.2">
      <c r="A96" s="147" t="s">
        <v>99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9"/>
    </row>
    <row r="97" spans="1:42" ht="11.25" customHeight="1" x14ac:dyDescent="0.2">
      <c r="A97" s="147" t="s">
        <v>100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9"/>
    </row>
    <row r="98" spans="1:42" ht="11.25" customHeight="1" x14ac:dyDescent="0.2">
      <c r="A98" s="53" t="s">
        <v>101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5"/>
    </row>
    <row r="99" spans="1:42" ht="11.25" customHeight="1" x14ac:dyDescent="0.2">
      <c r="A99" s="47" t="str">
        <f>"" &amp; C_DATE_B</f>
        <v/>
      </c>
      <c r="B99" s="47"/>
      <c r="C99" s="47"/>
      <c r="D99" s="47"/>
      <c r="E99" s="47"/>
      <c r="F99" s="47"/>
      <c r="G99" s="47"/>
      <c r="H99" s="47"/>
      <c r="J99" s="47"/>
      <c r="K99" s="47"/>
      <c r="L99" s="47"/>
      <c r="M99" s="47"/>
      <c r="N99" s="47"/>
      <c r="O99" s="47"/>
      <c r="P99" s="47"/>
      <c r="Q99" s="47"/>
      <c r="S99" s="47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G99" s="13"/>
      <c r="AH99" s="13"/>
      <c r="AI99" s="13"/>
      <c r="AJ99" s="13"/>
      <c r="AK99" s="13"/>
      <c r="AL99" s="13"/>
      <c r="AM99" s="13"/>
      <c r="AN99" s="13"/>
      <c r="AO99" s="13"/>
      <c r="AP99" s="13"/>
    </row>
    <row r="100" spans="1:42" ht="11.25" customHeight="1" x14ac:dyDescent="0.2">
      <c r="A100" s="145" t="s">
        <v>40</v>
      </c>
      <c r="B100" s="145"/>
      <c r="C100" s="145"/>
      <c r="D100" s="145"/>
      <c r="E100" s="145"/>
      <c r="F100" s="145"/>
      <c r="G100" s="145"/>
      <c r="H100" s="145"/>
      <c r="J100" s="145" t="s">
        <v>41</v>
      </c>
      <c r="K100" s="145"/>
      <c r="L100" s="145"/>
      <c r="M100" s="145"/>
      <c r="N100" s="145"/>
      <c r="O100" s="145"/>
      <c r="P100" s="145"/>
      <c r="Q100" s="145"/>
      <c r="S100" s="145" t="s">
        <v>42</v>
      </c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</row>
    <row r="102" spans="1:42" ht="11.25" customHeight="1" x14ac:dyDescent="0.2">
      <c r="A102" s="56" t="s">
        <v>52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</row>
    <row r="103" spans="1:42" ht="11.25" customHeight="1" x14ac:dyDescent="0.2">
      <c r="A103" s="44" t="s">
        <v>53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6"/>
    </row>
    <row r="104" spans="1:42" ht="11.25" customHeight="1" x14ac:dyDescent="0.2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4"/>
    </row>
    <row r="105" spans="1:42" ht="11.25" customHeight="1" x14ac:dyDescent="0.2">
      <c r="A105" s="43" t="str">
        <f>"" &amp; P_DOLG_1</f>
        <v/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25"/>
      <c r="W105" s="38" t="str">
        <f>"" &amp; C_DATE_B</f>
        <v/>
      </c>
      <c r="X105" s="38"/>
      <c r="Y105" s="38"/>
      <c r="Z105" s="38"/>
      <c r="AA105" s="38"/>
      <c r="AB105" s="25"/>
      <c r="AC105" s="39"/>
      <c r="AD105" s="39"/>
      <c r="AE105" s="39"/>
      <c r="AF105" s="39"/>
      <c r="AG105" s="39"/>
      <c r="AH105" s="21"/>
      <c r="AI105" s="38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5" s="38"/>
      <c r="AK105" s="38"/>
      <c r="AL105" s="38"/>
      <c r="AM105" s="38"/>
      <c r="AN105" s="38"/>
      <c r="AO105" s="38"/>
      <c r="AP105" s="42"/>
    </row>
    <row r="106" spans="1:42" ht="11.25" customHeight="1" x14ac:dyDescent="0.2">
      <c r="A106" s="40" t="s">
        <v>54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27"/>
      <c r="W106" s="41" t="s">
        <v>40</v>
      </c>
      <c r="X106" s="41"/>
      <c r="Y106" s="41"/>
      <c r="Z106" s="41"/>
      <c r="AA106" s="41"/>
      <c r="AB106" s="27"/>
      <c r="AC106" s="36" t="s">
        <v>55</v>
      </c>
      <c r="AD106" s="36"/>
      <c r="AE106" s="36"/>
      <c r="AF106" s="36"/>
      <c r="AG106" s="36"/>
      <c r="AH106" s="26"/>
      <c r="AI106" s="36" t="s">
        <v>42</v>
      </c>
      <c r="AJ106" s="36"/>
      <c r="AK106" s="36"/>
      <c r="AL106" s="36"/>
      <c r="AM106" s="36"/>
      <c r="AN106" s="36"/>
      <c r="AO106" s="36"/>
      <c r="AP106" s="37"/>
    </row>
  </sheetData>
  <mergeCells count="167">
    <mergeCell ref="AA1:AP1"/>
    <mergeCell ref="A53:AP53"/>
    <mergeCell ref="A52:AP52"/>
    <mergeCell ref="A48:AP48"/>
    <mergeCell ref="A55:AP55"/>
    <mergeCell ref="A49:AP49"/>
    <mergeCell ref="AA74:AG74"/>
    <mergeCell ref="AI74:AP74"/>
    <mergeCell ref="A51:AP51"/>
    <mergeCell ref="A102:AP102"/>
    <mergeCell ref="A88:AP88"/>
    <mergeCell ref="A100:H100"/>
    <mergeCell ref="J100:Q100"/>
    <mergeCell ref="S100:AE100"/>
    <mergeCell ref="AG100:AP100"/>
    <mergeCell ref="A89:AP89"/>
    <mergeCell ref="A90:AP90"/>
    <mergeCell ref="S99:AE99"/>
    <mergeCell ref="A92:AP92"/>
    <mergeCell ref="A97:AP97"/>
    <mergeCell ref="A93:AP93"/>
    <mergeCell ref="A94:AP94"/>
    <mergeCell ref="A95:AP95"/>
    <mergeCell ref="A96:AP96"/>
    <mergeCell ref="A98:AP98"/>
    <mergeCell ref="A54:AP54"/>
    <mergeCell ref="A86:AP86"/>
    <mergeCell ref="A87:AP87"/>
    <mergeCell ref="A75:AP75"/>
    <mergeCell ref="A77:AP77"/>
    <mergeCell ref="A85:AP85"/>
    <mergeCell ref="A84:AP84"/>
    <mergeCell ref="A78:AP78"/>
    <mergeCell ref="A82:AP82"/>
    <mergeCell ref="K25:O25"/>
    <mergeCell ref="P25:AP25"/>
    <mergeCell ref="AK26:AP26"/>
    <mergeCell ref="AK27:AP27"/>
    <mergeCell ref="A27:J27"/>
    <mergeCell ref="K27:O27"/>
    <mergeCell ref="P27:S27"/>
    <mergeCell ref="Q23:U23"/>
    <mergeCell ref="W23:AE23"/>
    <mergeCell ref="Y24:AE24"/>
    <mergeCell ref="AF24:AJ24"/>
    <mergeCell ref="AF23:AP23"/>
    <mergeCell ref="Y27:AE27"/>
    <mergeCell ref="AK24:AP24"/>
    <mergeCell ref="T26:X26"/>
    <mergeCell ref="P26:S26"/>
    <mergeCell ref="K23:O23"/>
    <mergeCell ref="K24:O24"/>
    <mergeCell ref="P24:S24"/>
    <mergeCell ref="T24:X24"/>
    <mergeCell ref="E20:F20"/>
    <mergeCell ref="Y26:AE26"/>
    <mergeCell ref="AF26:AJ26"/>
    <mergeCell ref="W22:AG22"/>
    <mergeCell ref="AH22:AJ22"/>
    <mergeCell ref="Q22:V22"/>
    <mergeCell ref="Q20:R20"/>
    <mergeCell ref="S20:T20"/>
    <mergeCell ref="A45:AP45"/>
    <mergeCell ref="A23:J25"/>
    <mergeCell ref="K26:O26"/>
    <mergeCell ref="A43:AP43"/>
    <mergeCell ref="A41:B42"/>
    <mergeCell ref="C41:AP41"/>
    <mergeCell ref="AI36:AP36"/>
    <mergeCell ref="O37:U37"/>
    <mergeCell ref="AE20:AF20"/>
    <mergeCell ref="I20:J20"/>
    <mergeCell ref="T27:X27"/>
    <mergeCell ref="A40:AP40"/>
    <mergeCell ref="AB42:AP42"/>
    <mergeCell ref="AG36:AH36"/>
    <mergeCell ref="Z37:AF37"/>
    <mergeCell ref="AG37:AI37"/>
    <mergeCell ref="B12:J12"/>
    <mergeCell ref="K20:L20"/>
    <mergeCell ref="M20:N20"/>
    <mergeCell ref="A22:J22"/>
    <mergeCell ref="L22:O22"/>
    <mergeCell ref="A21:J21"/>
    <mergeCell ref="K21:P21"/>
    <mergeCell ref="O20:P20"/>
    <mergeCell ref="G20:H20"/>
    <mergeCell ref="B15:J15"/>
    <mergeCell ref="K18:AP18"/>
    <mergeCell ref="A19:AP19"/>
    <mergeCell ref="A20:B20"/>
    <mergeCell ref="C20:D20"/>
    <mergeCell ref="AI20:AJ20"/>
    <mergeCell ref="AK20:AL20"/>
    <mergeCell ref="Y20:Z20"/>
    <mergeCell ref="A18:J18"/>
    <mergeCell ref="B13:J13"/>
    <mergeCell ref="B14:J14"/>
    <mergeCell ref="A16:J16"/>
    <mergeCell ref="AC20:AD20"/>
    <mergeCell ref="AJ37:AP37"/>
    <mergeCell ref="T28:X29"/>
    <mergeCell ref="Y28:AE29"/>
    <mergeCell ref="AF28:AJ29"/>
    <mergeCell ref="AK28:AP29"/>
    <mergeCell ref="AA2:AP2"/>
    <mergeCell ref="A5:AP5"/>
    <mergeCell ref="A7:AP7"/>
    <mergeCell ref="A11:J11"/>
    <mergeCell ref="AA3:AJ3"/>
    <mergeCell ref="AL3:AP3"/>
    <mergeCell ref="A6:AP6"/>
    <mergeCell ref="A8:AP8"/>
    <mergeCell ref="A10:AP10"/>
    <mergeCell ref="K11:AP11"/>
    <mergeCell ref="U20:V20"/>
    <mergeCell ref="AM20:AP20"/>
    <mergeCell ref="X21:AP21"/>
    <mergeCell ref="Q21:W21"/>
    <mergeCell ref="AG20:AH20"/>
    <mergeCell ref="AA20:AB20"/>
    <mergeCell ref="W20:X20"/>
    <mergeCell ref="K36:AF36"/>
    <mergeCell ref="K37:N37"/>
    <mergeCell ref="A36:J36"/>
    <mergeCell ref="A44:AP44"/>
    <mergeCell ref="A35:AP35"/>
    <mergeCell ref="A26:J26"/>
    <mergeCell ref="A28:J29"/>
    <mergeCell ref="K28:O29"/>
    <mergeCell ref="P28:S29"/>
    <mergeCell ref="V37:Y37"/>
    <mergeCell ref="C42:Y42"/>
    <mergeCell ref="Z42:AA42"/>
    <mergeCell ref="A30:AP30"/>
    <mergeCell ref="AF27:AJ27"/>
    <mergeCell ref="A39:AP39"/>
    <mergeCell ref="A34:AP34"/>
    <mergeCell ref="A37:J37"/>
    <mergeCell ref="A38:AP38"/>
    <mergeCell ref="A31:AP31"/>
    <mergeCell ref="A32:AP32"/>
    <mergeCell ref="A33:AP33"/>
    <mergeCell ref="A46:AP46"/>
    <mergeCell ref="A72:AP72"/>
    <mergeCell ref="AI106:AP106"/>
    <mergeCell ref="W105:AA105"/>
    <mergeCell ref="AC105:AG105"/>
    <mergeCell ref="A106:U106"/>
    <mergeCell ref="W106:AA106"/>
    <mergeCell ref="AC106:AG106"/>
    <mergeCell ref="AI105:AP105"/>
    <mergeCell ref="A105:U105"/>
    <mergeCell ref="A103:AP103"/>
    <mergeCell ref="A99:H99"/>
    <mergeCell ref="J99:Q99"/>
    <mergeCell ref="A83:AP83"/>
    <mergeCell ref="A81:AP81"/>
    <mergeCell ref="A73:AP73"/>
    <mergeCell ref="A74:Y74"/>
    <mergeCell ref="A56:AP56"/>
    <mergeCell ref="A47:AP47"/>
    <mergeCell ref="A76:AP76"/>
    <mergeCell ref="A91:AP91"/>
    <mergeCell ref="A79:AP79"/>
    <mergeCell ref="A80:AP80"/>
    <mergeCell ref="A50:AP5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54</vt:i4>
      </vt:variant>
    </vt:vector>
  </HeadingPairs>
  <TitlesOfParts>
    <vt:vector size="55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2018-03-21T06:43:47Z</cp:lastPrinted>
  <dcterms:created xsi:type="dcterms:W3CDTF">1996-10-08T23:32:33Z</dcterms:created>
  <dcterms:modified xsi:type="dcterms:W3CDTF">2018-03-21T06:44:01Z</dcterms:modified>
</cp:coreProperties>
</file>