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K:\УПС\Заявления по картам с 2019 года\приказ от 01.10.2021\на сайт\"/>
    </mc:Choice>
  </mc:AlternateContent>
  <bookViews>
    <workbookView xWindow="0" yWindow="0" windowWidth="28800" windowHeight="12300"/>
  </bookViews>
  <sheets>
    <sheet name="Бланк (2)" sheetId="5" r:id="rId1"/>
  </sheets>
  <definedNames>
    <definedName name="A_BIRTHDAY" localSheetId="0">'Бланк (2)'!$G$4</definedName>
    <definedName name="A_BIRTHDAY">#REF!</definedName>
    <definedName name="A_BIRTHPLACE" localSheetId="0">'Бланк (2)'!$H$4</definedName>
    <definedName name="A_BIRTHPLACE">#REF!</definedName>
    <definedName name="A_DATE" localSheetId="0">'Бланк (2)'!$C$4</definedName>
    <definedName name="A_DATE">#REF!</definedName>
    <definedName name="A_DOCDATE" localSheetId="0">'Бланк (2)'!$K$4</definedName>
    <definedName name="A_DOCDATE">#REF!</definedName>
    <definedName name="A_DOCNUM" localSheetId="0">'Бланк (2)'!$J$4</definedName>
    <definedName name="A_DOCNUM">#REF!</definedName>
    <definedName name="A_DOCPLACE" localSheetId="0">'Бланк (2)'!$L$4</definedName>
    <definedName name="A_DOCPLACE">#REF!</definedName>
    <definedName name="A_DOCPLACE_P" localSheetId="0">'Бланк (2)'!$M$4</definedName>
    <definedName name="A_DOCPLACE_P">#REF!</definedName>
    <definedName name="A_DOCTYPE" localSheetId="0">'Бланк (2)'!$I$4</definedName>
    <definedName name="A_DOCTYPE">#REF!</definedName>
    <definedName name="A_FIO" localSheetId="0">'Бланк (2)'!$D$4</definedName>
    <definedName name="A_FIO">#REF!</definedName>
    <definedName name="A_NUM" localSheetId="0">'Бланк (2)'!$B$4</definedName>
    <definedName name="A_NUM">#REF!</definedName>
    <definedName name="A_POSTADDR" localSheetId="0">'Бланк (2)'!$O$4</definedName>
    <definedName name="A_POSTADDR">#REF!</definedName>
    <definedName name="A_REGADDR" localSheetId="0">'Бланк (2)'!$N$4</definedName>
    <definedName name="A_REGADDR">#REF!</definedName>
    <definedName name="A_RESIDENT" localSheetId="0">'Бланк (2)'!$E$4</definedName>
    <definedName name="A_RESIDENT">#REF!</definedName>
    <definedName name="A_SEX" localSheetId="0">'Бланк (2)'!$F$4</definedName>
    <definedName name="A_SEX">#REF!</definedName>
    <definedName name="ACC" localSheetId="0">'Бланк (2)'!#REF!</definedName>
    <definedName name="ACC">#REF!</definedName>
    <definedName name="ACC_2" localSheetId="0">'Бланк (2)'!#REF!</definedName>
    <definedName name="ACC_2">#REF!</definedName>
    <definedName name="ACCDATE" localSheetId="0">'Бланк (2)'!#REF!</definedName>
    <definedName name="ACCDATE">#REF!</definedName>
    <definedName name="ACCDATE_2" localSheetId="0">'Бланк (2)'!#REF!</definedName>
    <definedName name="ACCDATE_2">#REF!</definedName>
    <definedName name="asd" localSheetId="0">'Бланк (2)'!$A$8</definedName>
    <definedName name="asd">#REF!</definedName>
    <definedName name="BIRTHDAY" localSheetId="0">'Бланк (2)'!#REF!</definedName>
    <definedName name="BIRTHDAY">#REF!</definedName>
    <definedName name="BIRTHPLACE" localSheetId="0">'Бланк (2)'!#REF!</definedName>
    <definedName name="BIRTHPLACE">#REF!</definedName>
    <definedName name="C_BIRTHDAY" localSheetId="0">'Бланк (2)'!$AD$4</definedName>
    <definedName name="C_BIRTHDAY">#REF!</definedName>
    <definedName name="C_BIRTHPLACE" localSheetId="0">'Бланк (2)'!$AE$4</definedName>
    <definedName name="C_BIRTHPLACE">#REF!</definedName>
    <definedName name="C_DATE" localSheetId="0">'Бланк (2)'!$P$4</definedName>
    <definedName name="C_DATE">#REF!</definedName>
    <definedName name="C_DATE_B" localSheetId="0">'Бланк (2)'!$W$4</definedName>
    <definedName name="C_DATE_B">#REF!</definedName>
    <definedName name="C_DATE_E" localSheetId="0">'Бланк (2)'!$X$4</definedName>
    <definedName name="C_DATE_E">#REF!</definedName>
    <definedName name="C_DOCDATE" localSheetId="0">'Бланк (2)'!$AH$4</definedName>
    <definedName name="C_DOCDATE">#REF!</definedName>
    <definedName name="C_DOCNUM" localSheetId="0">'Бланк (2)'!$AG$4</definedName>
    <definedName name="C_DOCNUM">#REF!</definedName>
    <definedName name="C_DOCPLACE" localSheetId="0">'Бланк (2)'!$AI$4</definedName>
    <definedName name="C_DOCPLACE">#REF!</definedName>
    <definedName name="C_DOCPLACE_P" localSheetId="0">'Бланк (2)'!$AJ$4</definedName>
    <definedName name="C_DOCPLACE_P">#REF!</definedName>
    <definedName name="C_DOCTYPE" localSheetId="0">'Бланк (2)'!$AF$4</definedName>
    <definedName name="C_DOCTYPE">#REF!</definedName>
    <definedName name="C_FACTORY_NAME" localSheetId="0">'Бланк (2)'!$AM$4</definedName>
    <definedName name="C_FACTORY_NAME">#REF!</definedName>
    <definedName name="C_FIO" localSheetId="0">'Бланк (2)'!$AB$4</definedName>
    <definedName name="C_FIO">#REF!</definedName>
    <definedName name="C_FIOLATIN" localSheetId="0">'Бланк (2)'!$Y$4</definedName>
    <definedName name="C_FIOLATIN">#REF!</definedName>
    <definedName name="C_GDL" localSheetId="0">'Бланк (2)'!#REF!</definedName>
    <definedName name="C_GDL">#REF!</definedName>
    <definedName name="C_INN" localSheetId="0">'Бланк (2)'!$S$4</definedName>
    <definedName name="C_INN">#REF!</definedName>
    <definedName name="C_IPDL" localSheetId="0">'Бланк (2)'!#REF!</definedName>
    <definedName name="C_IPDL">#REF!</definedName>
    <definedName name="C_NUM" localSheetId="0">'Бланк (2)'!$V$4</definedName>
    <definedName name="C_NUM">#REF!</definedName>
    <definedName name="C_PHONE" localSheetId="0">'Бланк (2)'!$T$4</definedName>
    <definedName name="C_PHONE">#REF!</definedName>
    <definedName name="C_PHONE_M" localSheetId="0">'Бланк (2)'!$U$4</definedName>
    <definedName name="C_PHONE_M">#REF!</definedName>
    <definedName name="C_PMODL" localSheetId="0">'Бланк (2)'!#REF!</definedName>
    <definedName name="C_PMODL">#REF!</definedName>
    <definedName name="C_POSTADDR" localSheetId="0">'Бланк (2)'!$AL$4</definedName>
    <definedName name="C_POSTADDR">#REF!</definedName>
    <definedName name="C_PRIORITY" localSheetId="0">'Бланк (2)'!$Z$4</definedName>
    <definedName name="C_PRIORITY">#REF!</definedName>
    <definedName name="C_REASON" localSheetId="0">'Бланк (2)'!$AA$4</definedName>
    <definedName name="C_REASON">#REF!</definedName>
    <definedName name="C_REGADDR" localSheetId="0">'Бланк (2)'!$AK$4</definedName>
    <definedName name="C_REGADDR">#REF!</definedName>
    <definedName name="C_RESIDENT" localSheetId="0">'Бланк (2)'!$AC$4</definedName>
    <definedName name="C_RESIDENT">#REF!</definedName>
    <definedName name="C_SECRET" localSheetId="0">'Бланк (2)'!$Q$4</definedName>
    <definedName name="C_SECRET">#REF!</definedName>
    <definedName name="C_SEX" localSheetId="0">'Бланк (2)'!$R$4</definedName>
    <definedName name="C_SEX">#REF!</definedName>
    <definedName name="CARD_NUM" localSheetId="0">'Бланк (2)'!#REF!</definedName>
    <definedName name="CARD_NUM">#REF!</definedName>
    <definedName name="CARD_NUM_2" localSheetId="0">'Бланк (2)'!#REF!</definedName>
    <definedName name="CARD_NUM_2">#REF!</definedName>
    <definedName name="CARDBEGINDATE" localSheetId="0">'Бланк (2)'!#REF!</definedName>
    <definedName name="CARDBEGINDATE">#REF!</definedName>
    <definedName name="CARDBEGINDATE_2" localSheetId="0">'Бланк (2)'!#REF!</definedName>
    <definedName name="CARDBEGINDATE_2">#REF!</definedName>
    <definedName name="CARDNUM" localSheetId="0">'Бланк (2)'!#REF!</definedName>
    <definedName name="CARDNUM">#REF!</definedName>
    <definedName name="CARDNUM_2" localSheetId="0">'Бланк (2)'!#REF!</definedName>
    <definedName name="CARDNUM_2">#REF!</definedName>
    <definedName name="D_NUM" localSheetId="0">'Бланк (2)'!$A$4</definedName>
    <definedName name="D_NUM">#REF!</definedName>
    <definedName name="D_TYPE" localSheetId="0">'Бланк (2)'!$X$3</definedName>
    <definedName name="D_TYPE">#REF!</definedName>
    <definedName name="F_NAME" localSheetId="0">'Бланк (2)'!#REF!</definedName>
    <definedName name="F_NAME">#REF!</definedName>
    <definedName name="F_PHONE" localSheetId="0">'Бланк (2)'!#REF!</definedName>
    <definedName name="F_PHONE">#REF!</definedName>
    <definedName name="FIO_LATIN" localSheetId="0">'Бланк (2)'!#REF!</definedName>
    <definedName name="FIO_LATIN">#REF!</definedName>
    <definedName name="FIO_LATIN_2" localSheetId="0">'Бланк (2)'!#REF!</definedName>
    <definedName name="FIO_LATIN_2">#REF!</definedName>
    <definedName name="FIRSTNAME" localSheetId="0">'Бланк (2)'!#REF!</definedName>
    <definedName name="FIRSTNAME">#REF!</definedName>
    <definedName name="FIRSTNAME_2" localSheetId="0">'Бланк (2)'!#REF!</definedName>
    <definedName name="FIRSTNAME_2">#REF!</definedName>
    <definedName name="HOMEADDRES" localSheetId="0">'Бланк (2)'!#REF!</definedName>
    <definedName name="HOMEADDRES">#REF!</definedName>
    <definedName name="IB_PHONE" localSheetId="0">'Бланк (2)'!$Y$3</definedName>
    <definedName name="IB_PHONE">#REF!</definedName>
    <definedName name="IPDL" localSheetId="0">'Бланк (2)'!#REF!</definedName>
    <definedName name="IPDL">#REF!</definedName>
    <definedName name="IPDL_2" localSheetId="0">'Бланк (2)'!#REF!</definedName>
    <definedName name="IPDL_2">#REF!</definedName>
    <definedName name="N_DOG" localSheetId="0">'Бланк (2)'!#REF!</definedName>
    <definedName name="N_DOG">#REF!</definedName>
    <definedName name="P_DOLG_1" localSheetId="0">'Бланк (2)'!$N$3</definedName>
    <definedName name="P_DOLG_1">#REF!</definedName>
    <definedName name="P_DOLG_2" localSheetId="0">'Бланк (2)'!$P$3</definedName>
    <definedName name="P_DOLG_2">#REF!</definedName>
    <definedName name="P_DOLG_3" localSheetId="0">'Бланк (2)'!$R$3</definedName>
    <definedName name="P_DOLG_3">#REF!</definedName>
    <definedName name="P_DOLG_4" localSheetId="0">'Бланк (2)'!$T$3</definedName>
    <definedName name="P_DOLG_4">#REF!</definedName>
    <definedName name="P_DOLG_5" localSheetId="0">'Бланк (2)'!$V$3</definedName>
    <definedName name="P_DOLG_5">#REF!</definedName>
    <definedName name="P_FIO_1" localSheetId="0">'Бланк (2)'!$O$3</definedName>
    <definedName name="P_FIO_1">#REF!</definedName>
    <definedName name="P_FIO_2" localSheetId="0">'Бланк (2)'!$Q$3</definedName>
    <definedName name="P_FIO_2">#REF!</definedName>
    <definedName name="P_FIO_3" localSheetId="0">'Бланк (2)'!$S$3</definedName>
    <definedName name="P_FIO_3">#REF!</definedName>
    <definedName name="P_FIO_4" localSheetId="0">'Бланк (2)'!$U$3</definedName>
    <definedName name="P_FIO_4">#REF!</definedName>
    <definedName name="P_FIO_5" localSheetId="0">'Бланк (2)'!$W$3</definedName>
    <definedName name="P_FIO_5">#REF!</definedName>
    <definedName name="PDL" localSheetId="0">'Бланк (2)'!#REF!</definedName>
    <definedName name="PDL">#REF!</definedName>
    <definedName name="PDL_2" localSheetId="0">'Бланк (2)'!#REF!</definedName>
    <definedName name="PDL_2">#REF!</definedName>
    <definedName name="POSTADDRES" localSheetId="0">'Бланк (2)'!#REF!</definedName>
    <definedName name="POSTADDRES">#REF!</definedName>
    <definedName name="qwe" localSheetId="0">'Бланк (2)'!$F$8</definedName>
    <definedName name="qwe">#REF!</definedName>
    <definedName name="RIPDL" localSheetId="0">'Бланк (2)'!#REF!</definedName>
    <definedName name="RIPDL">#REF!</definedName>
    <definedName name="RIPDL_2" localSheetId="0">'Бланк (2)'!#REF!</definedName>
    <definedName name="RIPDL_2">#REF!</definedName>
    <definedName name="SECONDNAME" localSheetId="0">'Бланк (2)'!#REF!</definedName>
    <definedName name="SECONDNAME">#REF!</definedName>
    <definedName name="SECONDNAME_2" localSheetId="0">'Бланк (2)'!#REF!</definedName>
    <definedName name="SECONDNAME_2">#REF!</definedName>
    <definedName name="Sign1" localSheetId="0">'Бланк (2)'!#REF!</definedName>
    <definedName name="Sign1">#REF!</definedName>
    <definedName name="Sign1d" localSheetId="0">'Бланк (2)'!#REF!</definedName>
    <definedName name="Sign1d">#REF!</definedName>
    <definedName name="Sign2" localSheetId="0">'Бланк (2)'!#REF!</definedName>
    <definedName name="Sign2">#REF!</definedName>
    <definedName name="Sign2d" localSheetId="0">'Бланк (2)'!#REF!</definedName>
    <definedName name="Sign2d">#REF!</definedName>
    <definedName name="Sign3" localSheetId="0">'Бланк (2)'!#REF!</definedName>
    <definedName name="Sign3">#REF!</definedName>
    <definedName name="Sign3d" localSheetId="0">'Бланк (2)'!#REF!</definedName>
    <definedName name="Sign3d">#REF!</definedName>
    <definedName name="SURNAME" localSheetId="0">'Бланк (2)'!#REF!</definedName>
    <definedName name="SURNAME">#REF!</definedName>
    <definedName name="SURNAME_2" localSheetId="0">'Бланк (2)'!#REF!</definedName>
    <definedName name="SURNAME_2">#REF!</definedName>
    <definedName name="Z_DATE" localSheetId="0">'Бланк (2)'!$AN$4</definedName>
    <definedName name="Z_DATE">#REF!</definedName>
  </definedNames>
  <calcPr calcId="162913"/>
</workbook>
</file>

<file path=xl/calcChain.xml><?xml version="1.0" encoding="utf-8"?>
<calcChain xmlns="http://schemas.openxmlformats.org/spreadsheetml/2006/main">
  <c r="AI105" i="5" l="1"/>
  <c r="W105" i="5"/>
  <c r="A105" i="5"/>
  <c r="S100" i="5"/>
  <c r="A100" i="5"/>
  <c r="AH72" i="5"/>
  <c r="Z72" i="5"/>
  <c r="Z36" i="5"/>
  <c r="O36" i="5"/>
  <c r="K35" i="5"/>
  <c r="A33" i="5"/>
  <c r="A30" i="5"/>
  <c r="P27" i="5"/>
  <c r="AK26" i="5"/>
  <c r="Y26" i="5"/>
  <c r="P26" i="5"/>
  <c r="AF25" i="5"/>
  <c r="V25" i="5"/>
  <c r="P25" i="5"/>
  <c r="AN24" i="5"/>
  <c r="AK24" i="5"/>
  <c r="P24" i="5"/>
  <c r="K24" i="5"/>
  <c r="X23" i="5"/>
  <c r="K23" i="5"/>
  <c r="AM22" i="5"/>
  <c r="AK22" i="5"/>
  <c r="AI22" i="5"/>
  <c r="AG22" i="5"/>
  <c r="AE22" i="5"/>
  <c r="AC22" i="5"/>
  <c r="AA22" i="5"/>
  <c r="Y22" i="5"/>
  <c r="W22" i="5"/>
  <c r="U22" i="5"/>
  <c r="S22" i="5"/>
  <c r="Q22" i="5"/>
  <c r="O22" i="5"/>
  <c r="M22" i="5"/>
  <c r="K22" i="5"/>
  <c r="I22" i="5"/>
  <c r="G22" i="5"/>
  <c r="E22" i="5"/>
  <c r="C22" i="5"/>
  <c r="A22" i="5"/>
  <c r="K20" i="5"/>
  <c r="AG18" i="5"/>
  <c r="S18" i="5"/>
  <c r="K18" i="5"/>
  <c r="K16" i="5"/>
  <c r="AA16" i="5"/>
  <c r="AA15" i="5"/>
  <c r="K15" i="5"/>
  <c r="A14" i="5"/>
  <c r="K12" i="5"/>
  <c r="AA12" i="5"/>
  <c r="AA11" i="5"/>
  <c r="K11" i="5"/>
  <c r="A10" i="5"/>
  <c r="AL3" i="5"/>
  <c r="AA3" i="5"/>
</calcChain>
</file>

<file path=xl/sharedStrings.xml><?xml version="1.0" encoding="utf-8"?>
<sst xmlns="http://schemas.openxmlformats.org/spreadsheetml/2006/main" count="119" uniqueCount="111">
  <si>
    <t>/</t>
  </si>
  <si>
    <t>Служебные отметки Банка (договор / счет)</t>
  </si>
  <si>
    <r>
      <t xml:space="preserve"> ( заполняется печатными буквами, необходимые пункты выделяются знаком </t>
    </r>
    <r>
      <rPr>
        <sz val="6"/>
        <rFont val="Wingdings"/>
        <charset val="2"/>
      </rPr>
      <t>û</t>
    </r>
    <r>
      <rPr>
        <sz val="6"/>
        <rFont val="Arial"/>
        <family val="2"/>
        <charset val="204"/>
      </rPr>
      <t xml:space="preserve"> или </t>
    </r>
    <r>
      <rPr>
        <sz val="6"/>
        <rFont val="Wingdings"/>
        <charset val="2"/>
      </rPr>
      <t>ü</t>
    </r>
    <r>
      <rPr>
        <sz val="6"/>
        <rFont val="Arial"/>
        <family val="2"/>
        <charset val="204"/>
      </rPr>
      <t>)</t>
    </r>
  </si>
  <si>
    <t>ЗАЯВЛЕНИЕ</t>
  </si>
  <si>
    <t xml:space="preserve">MasterCard Standard    </t>
  </si>
  <si>
    <t>MasterCard Gold</t>
  </si>
  <si>
    <t>¨</t>
  </si>
  <si>
    <t>MasterCard Platinum</t>
  </si>
  <si>
    <t>Кодовое слово</t>
  </si>
  <si>
    <t>Предоставление</t>
  </si>
  <si>
    <t>плановое</t>
  </si>
  <si>
    <t>Фамилия Имя Отчество</t>
  </si>
  <si>
    <t>Дата рождения</t>
  </si>
  <si>
    <t>Место рождения</t>
  </si>
  <si>
    <t>Гражданство</t>
  </si>
  <si>
    <t>Российское</t>
  </si>
  <si>
    <t>Иное (указать):</t>
  </si>
  <si>
    <t>Пол</t>
  </si>
  <si>
    <t>муж.</t>
  </si>
  <si>
    <t>жен.</t>
  </si>
  <si>
    <t>Документ, удостоверяющий личность</t>
  </si>
  <si>
    <t>тип документа</t>
  </si>
  <si>
    <t>Паспорт РФ</t>
  </si>
  <si>
    <t>Иной документ (указать):</t>
  </si>
  <si>
    <t>серия</t>
  </si>
  <si>
    <t>номер</t>
  </si>
  <si>
    <t>когда выдан</t>
  </si>
  <si>
    <t>кем выдан</t>
  </si>
  <si>
    <t>Адрес регистрации (индекс,страна,республика/край/область/округ,город,населенный пункт,улица,дом,корпус,квартира)</t>
  </si>
  <si>
    <t>Фактический адрес (при совпадении с адресом регистрации поле не заполняется)</t>
  </si>
  <si>
    <t>Контактные телефоны</t>
  </si>
  <si>
    <t>домашний</t>
  </si>
  <si>
    <t>мобильный</t>
  </si>
  <si>
    <t>рабочий</t>
  </si>
  <si>
    <t>Настоящим подтверждаю, что:</t>
  </si>
  <si>
    <t>(дата)</t>
  </si>
  <si>
    <t>(подпись заявителя)</t>
  </si>
  <si>
    <t>(Фамилия, Инициалы)</t>
  </si>
  <si>
    <t>"SMS-оповещение" - получение информации о пополнении счета и операциях совершаемых при помощи карты.</t>
  </si>
  <si>
    <t>+7</t>
  </si>
  <si>
    <t>Номер мобильного телефона для отправки SMS-уведомлений:</t>
  </si>
  <si>
    <r>
      <t>ü</t>
    </r>
    <r>
      <rPr>
        <sz val="6"/>
        <rFont val="Arial"/>
        <family val="2"/>
        <charset val="204"/>
      </rPr>
      <t xml:space="preserve"> информация, приведенная в настоящем Заявлении, является полной и достоверной. Обязуюсь в письменной форме незамедлительно информировать Банк обо
</t>
    </r>
  </si>
  <si>
    <t>всех изменениях предоставленной информации;</t>
  </si>
  <si>
    <r>
      <t>ü</t>
    </r>
    <r>
      <rPr>
        <sz val="6"/>
        <rFont val="Arial"/>
        <family val="2"/>
        <charset val="204"/>
      </rPr>
      <t xml:space="preserve"> против проверки указанных мною данных не возражаю;</t>
    </r>
  </si>
  <si>
    <r>
      <t>ü</t>
    </r>
    <r>
      <rPr>
        <sz val="6"/>
        <rFont val="Arial"/>
        <family val="2"/>
        <charset val="204"/>
      </rPr>
      <t xml:space="preserve"> при совершении  банковских и иных операций действую к своей выгоде. В случае проведения операций к выгоде третьих лиц обязуюсь незамедлительно
</t>
    </r>
  </si>
  <si>
    <t>представить в Банк документы и сведения, необходимые для идентификации указанных лиц;</t>
  </si>
  <si>
    <t>что Банк не обязан сообщать мне причины отказа и возвращать Заявление;</t>
  </si>
  <si>
    <r>
      <t>ü</t>
    </r>
    <r>
      <rPr>
        <sz val="6"/>
        <rFont val="Arial"/>
        <family val="2"/>
        <charset val="204"/>
      </rPr>
      <t xml:space="preserve"> уведомлен, что  денежные средства, находящиеся на банковском  счете,  открытого  в связи с предоставлением Карты, застрахованы в порядке, размерах и на
</t>
    </r>
  </si>
  <si>
    <r>
      <t>ü</t>
    </r>
    <r>
      <rPr>
        <sz val="6"/>
        <rFont val="Arial"/>
        <family val="2"/>
        <charset val="204"/>
      </rPr>
      <t xml:space="preserve"> заявляю и подтверждаю, что Банк не несет ответственности в случае неполучения мною сообщений в связи с техническими проблемами, в том числе по вине
</t>
    </r>
  </si>
  <si>
    <t>провайдера, а также в иных случаях, произошедших не по вине Банка.</t>
  </si>
  <si>
    <t>Заполняется Банком</t>
  </si>
  <si>
    <t>Заявление клиента принято и проверено. Личность клиента удостоверена.</t>
  </si>
  <si>
    <t>(должность)</t>
  </si>
  <si>
    <t>(подпись)</t>
  </si>
  <si>
    <t>срочное</t>
  </si>
  <si>
    <r>
      <t>ü</t>
    </r>
    <r>
      <rPr>
        <sz val="6"/>
        <rFont val="Arial"/>
        <family val="2"/>
        <charset val="204"/>
      </rPr>
      <t xml:space="preserve"> соглашаюсь получать информационные материалы из Банка на свой мобильный телефон;</t>
    </r>
  </si>
  <si>
    <t>Обработка персональных данных.</t>
  </si>
  <si>
    <t>Тип расчетной банковской карты</t>
  </si>
  <si>
    <t>Имя и Фамилия в латинской транслитерации (не более 19 символов с разделителем)</t>
  </si>
  <si>
    <t xml:space="preserve">В соответствии с Федеральным законом от 27.07.2006 г. № 152-ФЗ «О персональных данных»
</t>
  </si>
  <si>
    <t>даю</t>
  </si>
  <si>
    <t xml:space="preserve">не даю </t>
  </si>
  <si>
    <t xml:space="preserve">Настоящее согласие дано мной до наступления одного из следующих событий: </t>
  </si>
  <si>
    <t xml:space="preserve"> - отказа Банком от заключения договора банковского счета / открытия счета</t>
  </si>
  <si>
    <t xml:space="preserve"> - истечения пятилетнего срока с момента прекращения обязательств по заключенным Банком со мной договорам банковского счета.</t>
  </si>
  <si>
    <t>свое согласие на обработку АО Банк "Национальный стандарт" (115093,г.Москва, Партийный пер. д.1,корп. 57,стр.2,3) моих персональных данных и подтверждаю, что</t>
  </si>
  <si>
    <t>давая (не давая) такое согласие, я действую своей волей и в своем интересе.</t>
  </si>
  <si>
    <t>Согласие распространяется на следующую информацию: мои фамилия, имя, отчество, дата и место рождения, паспортные данные, данные документов, удостоверяющих</t>
  </si>
  <si>
    <t>личность, адрес, в том числе адрес электронной почты, телефон, семейное, финансовое, имущественное положение, иная информация, относящаяся к моей личности и</t>
  </si>
  <si>
    <t>связанная с установлением договорных отношений (в случае необходимости).</t>
  </si>
  <si>
    <t xml:space="preserve">Согласие на обработку персональных данных дается мною в целях заключения со мной договора банковского счета путем присоединения к Правилам предоставления и </t>
  </si>
  <si>
    <t>изменения и расторжения, информирования меня о новых продуктах и услугах Банка, а также обеспечения соблюдения законов и нормативных правовых актов Российской</t>
  </si>
  <si>
    <t>Федерации.</t>
  </si>
  <si>
    <t>Согласие предоставляется на осуществление любых действий в отношении моих персональных данных, которые необходимы для достижения вышеуказанных целей,</t>
  </si>
  <si>
    <t>лицу (в том числе не кредитной и небанковской организации), передачи Банком принадлежащих ему функций и полномочий иному лицу, а также при привлечении третьих</t>
  </si>
  <si>
    <t>лиц к оказанию услуг в указанных целях. Банк вправе в необходимом объеме раскрывать для совершения вышеуказанных действий информацию обо мне (включая</t>
  </si>
  <si>
    <t>мои  персональные данные) таким третьим лицам, их агентам и иным уполномоченным ими лицам, а также предоставлять таким лицам соответствующие документы, содержащие</t>
  </si>
  <si>
    <t>указанную информацию, осуществлять иные действия с моими персональными данными в строгом соответствии с действующим законодательством.</t>
  </si>
  <si>
    <t>Настоящее согласие может быть отозвано посредством направления мною письменного уведомления Банку в произвольной форме по почте заказным письмом с уведомле-</t>
  </si>
  <si>
    <t xml:space="preserve">нием о вручении, либо вручения уведомления лично под роспись представителю Банка, если иное не установлено законодательством Российской Федерации.  В случае </t>
  </si>
  <si>
    <t>отзыва согласия на обработку персональных данных прекращение обработки персональных данных происходит только после полного исполнения Сторонами обязательств,</t>
  </si>
  <si>
    <t xml:space="preserve"> вытекающих из договорных отношений, а уничтожение персональных данных производится не ранее истечения срока хранения, установленного для конкретного вида</t>
  </si>
  <si>
    <t xml:space="preserve">документов, если персональные данные содержатся в указанных документах. </t>
  </si>
  <si>
    <r>
      <t>ü</t>
    </r>
    <r>
      <rPr>
        <sz val="6"/>
        <rFont val="Arial"/>
        <family val="2"/>
        <charset val="204"/>
      </rPr>
      <t xml:space="preserve"> обязуюсь выполнять условия указанного Договора;</t>
    </r>
  </si>
  <si>
    <r>
      <t>ü</t>
    </r>
    <r>
      <rPr>
        <sz val="6"/>
        <rFont val="Arial"/>
        <family val="2"/>
        <charset val="204"/>
      </rPr>
      <t xml:space="preserve">  действуя своей волей и в своем интересе прошу Банк без моих дополнительных распоряжений, без ограничения по сумме и количеству операций, осуществлять оплату</t>
    </r>
  </si>
  <si>
    <t>услуг (расходов) Банка в порядке и размерах, предусмотренных Правилами и Тарифами, с применением платежных документов, установленных Банком России;</t>
  </si>
  <si>
    <r>
      <t>ü</t>
    </r>
    <r>
      <rPr>
        <sz val="6"/>
        <rFont val="Arial"/>
        <family val="2"/>
        <charset val="204"/>
      </rPr>
      <t xml:space="preserve"> подписывая настоящее Заявление, выражаю свое согласие на присоединение к Правилам, которые совместно с Заявлением и Тарифами являются договором
</t>
    </r>
  </si>
  <si>
    <t>банковского счета (далее - Договор);</t>
  </si>
  <si>
    <t>Заявления, Памяткой для держателей карт ознакомлен, обязуюсь их неукоснительно соблюдать;</t>
  </si>
  <si>
    <t>Прошу предоставить доступ к услугам:</t>
  </si>
  <si>
    <t>"Зарплатный+"</t>
  </si>
  <si>
    <t>"Зарплатный"</t>
  </si>
  <si>
    <t>условиях, установленных Федеральным законом «О страховании вкладов физических лиц в банках Российской Федерации».</t>
  </si>
  <si>
    <t>В РАМКАХ "ЗАРПЛАТНОГО" ПРОЕКТА</t>
  </si>
  <si>
    <t>Место работы (Организация)</t>
  </si>
  <si>
    <t>Настоящим отказываюсь от sms-информирования об операциях совершенных с использованием карты.</t>
  </si>
  <si>
    <r>
      <rPr>
        <sz val="6"/>
        <rFont val="Wingdings"/>
        <charset val="2"/>
      </rPr>
      <t xml:space="preserve">ü </t>
    </r>
    <r>
      <rPr>
        <sz val="6"/>
        <rFont val="Arial"/>
        <family val="2"/>
        <charset val="204"/>
      </rPr>
      <t>При этом я уведомлен(а) и понимаю, что при отказе от услуги SMS - оповещения у меня возникает риск полного снятия мошенниками денежных средств с банковского счета, открытого для расчетов по операциям с использованием банковской карты, при утрате/краже карты путем использования мошенниками самой карты и/или информации по карте.</t>
    </r>
  </si>
  <si>
    <r>
      <rPr>
        <sz val="6"/>
        <rFont val="Wingdings"/>
        <charset val="2"/>
      </rPr>
      <t xml:space="preserve">ü </t>
    </r>
    <r>
      <rPr>
        <sz val="6"/>
        <rFont val="Arial"/>
        <family val="2"/>
        <charset val="204"/>
      </rPr>
      <t>Я осознанно отказываюсь от возможности мгновенного получения  SMS–уведомлений  о проведенной операции и, соответственно, понимаю, что отказываюсь от  возможности заблокировать карту сразу после получения  SMS–уведомления о несанкционированной операции с использованием карты.</t>
    </r>
  </si>
  <si>
    <r>
      <rPr>
        <sz val="6"/>
        <rFont val="Wingdings"/>
        <charset val="2"/>
      </rPr>
      <t xml:space="preserve">ü </t>
    </r>
    <r>
      <rPr>
        <sz val="6"/>
        <rFont val="Arial"/>
        <family val="2"/>
        <charset val="204"/>
      </rPr>
      <t>Со статьей 9 «Порядок использования электронных средств платежа» Федерального закона 161-ФЗ от 27.06.2011 г. "О национальной платежной системе» ознакомлен. Информация, изложенная в статье 9 Федерального закона 161-ФЗ от 27.06.2011г., мне понятна. Претензий к Банку не имею.</t>
    </r>
  </si>
  <si>
    <r>
      <rPr>
        <sz val="6"/>
        <rFont val="Wingdings"/>
        <charset val="2"/>
      </rPr>
      <t xml:space="preserve">ü </t>
    </r>
    <r>
      <rPr>
        <sz val="6"/>
        <rFont val="Arial"/>
        <family val="2"/>
        <charset val="204"/>
      </rPr>
      <t>Я уведомлен, что информация о совершении операций с использованием карты будет предоставляться мне в порядке, установленном п. 7.1. Правил.</t>
    </r>
  </si>
  <si>
    <t>Обработка персональных данных может осуществляться Банком с использованием и/или без использования средств автоматизации. При обработке персональных данных Банк не ограничен в применении иных способов их обработки.</t>
  </si>
  <si>
    <t xml:space="preserve">включая без ограничения: сбор, запись, обработку, систематизацию, накопление, хранение, уточнение (обновление, изменение), извлечение, использование, </t>
  </si>
  <si>
    <t>обезличивание, блокирование, удаление, уничтожение, а также на передачу моих персональных данных для достижения указанных выше целей третьему</t>
  </si>
  <si>
    <t>Мне разъяснены и понятны юридические последствия моего отказа в предоставлении согласия на обработку персональных данных, в том числе право Банка обрабатывать мои персональные данные без получения указанного согласия в объеме, сроки и в случаях, предусмотренных действующим законодательством Российской Федерации.</t>
  </si>
  <si>
    <t>МИР Привилегия</t>
  </si>
  <si>
    <t>НА ОТКРЫТИЕ СЧЕТА И ПРЕДОСТАВЛЕНИЕ РАСЧЕТНОЙ БАНКОВСКОЙ КАРТЫ</t>
  </si>
  <si>
    <t xml:space="preserve">    Прошу открыть мне счет и предоставить расчетную банковскую карту в рамках тарифного плана:</t>
  </si>
  <si>
    <r>
      <t>ü</t>
    </r>
    <r>
      <rPr>
        <sz val="6"/>
        <rFont val="Arial"/>
        <family val="2"/>
        <charset val="204"/>
      </rPr>
      <t xml:space="preserve"> с Тарифами по выпуску и обслуживанию расчетных банковских карт, далее – Тарифы, и Правилами предоставления и обслуживания
</t>
    </r>
  </si>
  <si>
    <t xml:space="preserve"> расчетных банковских карт, далее - Правила, АО Банк «Национальный стандарт», далее - Банк, действующими на момент подписания настоящего
</t>
  </si>
  <si>
    <r>
      <t>ü</t>
    </r>
    <r>
      <rPr>
        <sz val="6"/>
        <rFont val="Arial"/>
        <family val="2"/>
        <charset val="204"/>
      </rPr>
      <t xml:space="preserve"> в случае принятия Банком отрицательного решения об открытии банковского счета и предоставлении расчетной банковской карты согласен с тем, 
</t>
    </r>
  </si>
  <si>
    <t>обслуживания расчетных банковских карт в АО Банк "Национальный стандарт", исполнение договорных обязательств по заключенным договорам,  их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</si>
</sst>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</font>
    <font>
      <sz val="8"/>
      <name val="Arial"/>
      <family val="2"/>
      <charset val="204"/>
    </font>
    <font>
      <sz val="8"/>
      <color indexed="9"/>
      <name val="Arial"/>
      <family val="2"/>
      <charset val="204"/>
    </font>
    <font>
      <b/>
      <sz val="8"/>
      <name val="Arial"/>
      <family val="2"/>
      <charset val="204"/>
    </font>
    <font>
      <sz val="6"/>
      <name val="Arial"/>
      <family val="2"/>
      <charset val="204"/>
    </font>
    <font>
      <sz val="6"/>
      <name val="Wingdings"/>
      <charset val="2"/>
    </font>
    <font>
      <sz val="8"/>
      <name val="Wingdings"/>
      <charset val="2"/>
    </font>
    <font>
      <sz val="6"/>
      <name val="Arial Cyr"/>
      <charset val="204"/>
    </font>
    <font>
      <b/>
      <sz val="8"/>
      <name val="Arial Black"/>
      <family val="2"/>
      <charset val="204"/>
    </font>
    <font>
      <b/>
      <sz val="8"/>
      <name val="Wingdings"/>
      <charset val="2"/>
    </font>
    <font>
      <sz val="7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0" xfId="0" applyFont="1"/>
    <xf numFmtId="0" fontId="2" fillId="0" borderId="0" xfId="0" applyFont="1"/>
    <xf numFmtId="49" fontId="2" fillId="2" borderId="0" xfId="0" applyNumberFormat="1" applyFont="1" applyFill="1"/>
    <xf numFmtId="0" fontId="2" fillId="2" borderId="0" xfId="0" applyFont="1" applyFill="1"/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" fillId="0" borderId="2" xfId="0" applyFont="1" applyBorder="1" applyAlignment="1"/>
    <xf numFmtId="0" fontId="1" fillId="0" borderId="4" xfId="0" applyFont="1" applyBorder="1" applyAlignment="1"/>
    <xf numFmtId="49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1" xfId="0" applyFont="1" applyBorder="1" applyAlignment="1"/>
    <xf numFmtId="0" fontId="6" fillId="0" borderId="3" xfId="0" applyFont="1" applyFill="1" applyBorder="1" applyAlignment="1"/>
    <xf numFmtId="0" fontId="1" fillId="0" borderId="1" xfId="0" applyFont="1" applyFill="1" applyBorder="1" applyAlignment="1"/>
    <xf numFmtId="0" fontId="3" fillId="0" borderId="1" xfId="0" applyFont="1" applyFill="1" applyBorder="1" applyAlignment="1"/>
    <xf numFmtId="0" fontId="6" fillId="0" borderId="1" xfId="0" applyFont="1" applyFill="1" applyBorder="1" applyAlignment="1">
      <alignment horizontal="center"/>
    </xf>
    <xf numFmtId="0" fontId="1" fillId="0" borderId="6" xfId="0" applyFont="1" applyFill="1" applyBorder="1" applyAlignment="1"/>
    <xf numFmtId="0" fontId="1" fillId="0" borderId="0" xfId="0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0" fontId="1" fillId="0" borderId="7" xfId="0" applyFont="1" applyFill="1" applyBorder="1"/>
    <xf numFmtId="0" fontId="1" fillId="0" borderId="0" xfId="0" applyFont="1" applyFill="1" applyBorder="1"/>
    <xf numFmtId="0" fontId="1" fillId="0" borderId="8" xfId="0" applyFont="1" applyFill="1" applyBorder="1"/>
    <xf numFmtId="0" fontId="1" fillId="0" borderId="0" xfId="0" applyFont="1" applyFill="1" applyBorder="1" applyAlignment="1"/>
    <xf numFmtId="0" fontId="4" fillId="0" borderId="9" xfId="0" applyFont="1" applyFill="1" applyBorder="1" applyAlignment="1"/>
    <xf numFmtId="0" fontId="6" fillId="0" borderId="2" xfId="0" applyFont="1" applyFill="1" applyBorder="1" applyAlignment="1">
      <alignment horizontal="center"/>
    </xf>
    <xf numFmtId="0" fontId="6" fillId="0" borderId="3" xfId="0" applyFont="1" applyBorder="1" applyAlignment="1">
      <alignment vertical="center"/>
    </xf>
    <xf numFmtId="0" fontId="9" fillId="4" borderId="3" xfId="0" applyFont="1" applyFill="1" applyBorder="1" applyAlignment="1">
      <alignment vertical="center"/>
    </xf>
    <xf numFmtId="0" fontId="10" fillId="0" borderId="0" xfId="0" applyFont="1" applyAlignment="1">
      <alignment vertical="center" wrapText="1"/>
    </xf>
    <xf numFmtId="0" fontId="4" fillId="0" borderId="0" xfId="0" applyFont="1" applyFill="1" applyBorder="1" applyAlignment="1">
      <alignment horizontal="justify" vertical="top" wrapText="1"/>
    </xf>
    <xf numFmtId="0" fontId="3" fillId="0" borderId="1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9" xfId="0" applyFont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1" fillId="0" borderId="9" xfId="0" applyFont="1" applyFill="1" applyBorder="1" applyAlignment="1"/>
    <xf numFmtId="0" fontId="0" fillId="0" borderId="9" xfId="0" applyFill="1" applyBorder="1" applyAlignment="1"/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3" fillId="3" borderId="1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3" fillId="3" borderId="1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/>
    </xf>
    <xf numFmtId="0" fontId="1" fillId="0" borderId="5" xfId="0" applyFont="1" applyBorder="1" applyAlignment="1">
      <alignment horizontal="left"/>
    </xf>
    <xf numFmtId="0" fontId="3" fillId="0" borderId="3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0" fillId="0" borderId="6" xfId="0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3" fillId="3" borderId="3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 wrapText="1"/>
    </xf>
    <xf numFmtId="0" fontId="3" fillId="3" borderId="6" xfId="0" applyFont="1" applyFill="1" applyBorder="1" applyAlignment="1">
      <alignment horizontal="left" wrapText="1"/>
    </xf>
    <xf numFmtId="0" fontId="5" fillId="0" borderId="7" xfId="0" applyFont="1" applyFill="1" applyBorder="1" applyAlignment="1">
      <alignment horizontal="justify" vertical="top" wrapText="1"/>
    </xf>
    <xf numFmtId="0" fontId="4" fillId="0" borderId="0" xfId="0" applyFont="1" applyFill="1" applyBorder="1" applyAlignment="1">
      <alignment horizontal="justify" vertical="top" wrapText="1"/>
    </xf>
    <xf numFmtId="0" fontId="4" fillId="0" borderId="8" xfId="0" applyFont="1" applyFill="1" applyBorder="1" applyAlignment="1">
      <alignment horizontal="justify" vertical="top" wrapText="1"/>
    </xf>
    <xf numFmtId="0" fontId="4" fillId="0" borderId="12" xfId="0" applyFont="1" applyFill="1" applyBorder="1" applyAlignment="1">
      <alignment horizontal="justify" vertical="top" wrapText="1"/>
    </xf>
    <xf numFmtId="0" fontId="4" fillId="0" borderId="9" xfId="0" applyFont="1" applyFill="1" applyBorder="1" applyAlignment="1">
      <alignment horizontal="justify" vertical="top" wrapText="1"/>
    </xf>
    <xf numFmtId="0" fontId="4" fillId="0" borderId="10" xfId="0" applyFont="1" applyFill="1" applyBorder="1" applyAlignment="1">
      <alignment horizontal="justify" vertical="top" wrapText="1"/>
    </xf>
    <xf numFmtId="0" fontId="6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justify" vertical="center"/>
    </xf>
    <xf numFmtId="0" fontId="4" fillId="0" borderId="2" xfId="0" applyFont="1" applyBorder="1" applyAlignment="1">
      <alignment horizontal="justify" vertical="center"/>
    </xf>
    <xf numFmtId="0" fontId="4" fillId="0" borderId="4" xfId="0" applyFont="1" applyBorder="1" applyAlignment="1">
      <alignment horizontal="justify" vertical="center"/>
    </xf>
    <xf numFmtId="0" fontId="3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3" borderId="12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left"/>
    </xf>
    <xf numFmtId="49" fontId="3" fillId="0" borderId="9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4" fillId="0" borderId="7" xfId="0" applyFont="1" applyFill="1" applyBorder="1" applyAlignment="1">
      <alignment horizontal="justify" vertical="top" wrapText="1"/>
    </xf>
    <xf numFmtId="0" fontId="5" fillId="0" borderId="0" xfId="0" applyFont="1" applyFill="1" applyBorder="1" applyAlignment="1">
      <alignment horizontal="justify" vertical="top" wrapText="1"/>
    </xf>
    <xf numFmtId="0" fontId="5" fillId="0" borderId="8" xfId="0" applyFont="1" applyFill="1" applyBorder="1" applyAlignment="1">
      <alignment horizontal="justify" vertical="top" wrapText="1"/>
    </xf>
    <xf numFmtId="0" fontId="4" fillId="0" borderId="7" xfId="0" applyFont="1" applyBorder="1" applyAlignment="1">
      <alignment horizontal="justify" vertical="center"/>
    </xf>
    <xf numFmtId="0" fontId="4" fillId="0" borderId="0" xfId="0" applyFont="1" applyBorder="1" applyAlignment="1">
      <alignment horizontal="justify" vertical="center"/>
    </xf>
    <xf numFmtId="0" fontId="4" fillId="0" borderId="8" xfId="0" applyFont="1" applyBorder="1" applyAlignment="1">
      <alignment horizontal="justify" vertical="center"/>
    </xf>
    <xf numFmtId="0" fontId="4" fillId="0" borderId="12" xfId="0" applyFont="1" applyBorder="1" applyAlignment="1">
      <alignment horizontal="justify" vertical="center"/>
    </xf>
    <xf numFmtId="0" fontId="4" fillId="0" borderId="9" xfId="0" applyFont="1" applyBorder="1" applyAlignment="1">
      <alignment horizontal="justify" vertical="center"/>
    </xf>
    <xf numFmtId="0" fontId="4" fillId="0" borderId="10" xfId="0" applyFont="1" applyBorder="1" applyAlignment="1">
      <alignment horizontal="justify" vertical="center"/>
    </xf>
    <xf numFmtId="0" fontId="5" fillId="0" borderId="11" xfId="0" applyFont="1" applyFill="1" applyBorder="1" applyAlignment="1">
      <alignment horizontal="justify" vertical="top" wrapText="1"/>
    </xf>
    <xf numFmtId="0" fontId="4" fillId="0" borderId="2" xfId="0" applyFont="1" applyFill="1" applyBorder="1" applyAlignment="1">
      <alignment horizontal="justify" vertical="top" wrapText="1"/>
    </xf>
    <xf numFmtId="0" fontId="4" fillId="0" borderId="4" xfId="0" applyFont="1" applyFill="1" applyBorder="1" applyAlignment="1">
      <alignment horizontal="justify" vertical="top" wrapText="1"/>
    </xf>
    <xf numFmtId="0" fontId="3" fillId="0" borderId="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justify" vertical="top" wrapText="1"/>
    </xf>
    <xf numFmtId="0" fontId="7" fillId="0" borderId="0" xfId="0" applyFont="1" applyFill="1" applyBorder="1" applyAlignment="1">
      <alignment horizontal="justify" vertical="top" wrapText="1"/>
    </xf>
    <xf numFmtId="0" fontId="7" fillId="0" borderId="8" xfId="0" applyFont="1" applyFill="1" applyBorder="1" applyAlignment="1">
      <alignment horizontal="justify" vertical="top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0" fillId="0" borderId="9" xfId="0" applyFill="1" applyBorder="1" applyAlignment="1">
      <alignment horizontal="justify" vertical="top" wrapText="1"/>
    </xf>
    <xf numFmtId="0" fontId="0" fillId="0" borderId="10" xfId="0" applyFill="1" applyBorder="1" applyAlignment="1">
      <alignment horizontal="justify" vertical="top" wrapText="1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14723</xdr:colOff>
      <xdr:row>0</xdr:row>
      <xdr:rowOff>0</xdr:rowOff>
    </xdr:from>
    <xdr:to>
      <xdr:col>10</xdr:col>
      <xdr:colOff>42424</xdr:colOff>
      <xdr:row>4</xdr:row>
      <xdr:rowOff>9525</xdr:rowOff>
    </xdr:to>
    <xdr:pic>
      <xdr:nvPicPr>
        <xdr:cNvPr id="2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4723" y="0"/>
          <a:ext cx="1456451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CD106"/>
  <sheetViews>
    <sheetView tabSelected="1" topLeftCell="A85" zoomScale="130" zoomScaleNormal="130" workbookViewId="0">
      <selection activeCell="A80" sqref="A80:AP80"/>
    </sheetView>
  </sheetViews>
  <sheetFormatPr defaultColWidth="2.140625" defaultRowHeight="11.25" customHeight="1" x14ac:dyDescent="0.2"/>
  <cols>
    <col min="1" max="1" width="2.140625" style="1" customWidth="1"/>
    <col min="2" max="26" width="2.140625" style="1"/>
    <col min="27" max="27" width="2" style="1" customWidth="1"/>
    <col min="28" max="41" width="2.140625" style="1"/>
    <col min="42" max="42" width="7.42578125" style="1" customWidth="1"/>
    <col min="43" max="16384" width="2.140625" style="1"/>
  </cols>
  <sheetData>
    <row r="1" spans="1:42" ht="11.25" customHeight="1" x14ac:dyDescent="0.2">
      <c r="AA1" s="45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</row>
    <row r="2" spans="1:42" ht="11.25" customHeight="1" x14ac:dyDescent="0.2">
      <c r="Y2" s="2"/>
      <c r="Z2" s="2"/>
      <c r="AA2" s="47" t="s">
        <v>1</v>
      </c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9"/>
    </row>
    <row r="3" spans="1:42" ht="11.25" customHeight="1" x14ac:dyDescent="0.2">
      <c r="N3" s="4"/>
      <c r="O3" s="4"/>
      <c r="P3" s="4"/>
      <c r="Q3" s="4"/>
      <c r="R3" s="4"/>
      <c r="S3" s="4"/>
      <c r="T3" s="4"/>
      <c r="U3" s="4"/>
      <c r="V3" s="4"/>
      <c r="W3" s="11"/>
      <c r="X3" s="11"/>
      <c r="Y3" s="11"/>
      <c r="AA3" s="50" t="str">
        <f>"" &amp; D_NUM</f>
        <v/>
      </c>
      <c r="AB3" s="51"/>
      <c r="AC3" s="51"/>
      <c r="AD3" s="51"/>
      <c r="AE3" s="51"/>
      <c r="AF3" s="51"/>
      <c r="AG3" s="51"/>
      <c r="AH3" s="51"/>
      <c r="AI3" s="51"/>
      <c r="AJ3" s="51"/>
      <c r="AK3" s="34" t="s">
        <v>0</v>
      </c>
      <c r="AL3" s="51" t="str">
        <f>"" &amp; RIGHT(A_NUM,7)</f>
        <v/>
      </c>
      <c r="AM3" s="51"/>
      <c r="AN3" s="51"/>
      <c r="AO3" s="51"/>
      <c r="AP3" s="52"/>
    </row>
    <row r="4" spans="1:42" ht="11.2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0"/>
    </row>
    <row r="5" spans="1:42" ht="11.25" customHeight="1" x14ac:dyDescent="0.2">
      <c r="A5" s="53" t="s">
        <v>3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</row>
    <row r="6" spans="1:42" ht="11.25" customHeight="1" x14ac:dyDescent="0.2">
      <c r="A6" s="53" t="s">
        <v>105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</row>
    <row r="7" spans="1:42" ht="11.25" customHeight="1" x14ac:dyDescent="0.25">
      <c r="A7" s="36" t="s">
        <v>93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</row>
    <row r="8" spans="1:42" ht="11.25" customHeight="1" x14ac:dyDescent="0.2">
      <c r="A8" s="37" t="s">
        <v>2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</row>
    <row r="9" spans="1:42" ht="11.25" customHeight="1" x14ac:dyDescent="0.2">
      <c r="A9" s="38" t="s">
        <v>106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</row>
    <row r="10" spans="1:42" x14ac:dyDescent="0.2">
      <c r="A10" s="29" t="str">
        <f>IF(AND(LEFT(C_NUM,6)="518275",NOT(ISERROR(FIND("[ БАЗОВЫЙ ]",D_TYPE)))),"þ","¨")</f>
        <v>¨</v>
      </c>
      <c r="B10" s="39" t="s">
        <v>91</v>
      </c>
      <c r="C10" s="39"/>
      <c r="D10" s="39"/>
      <c r="E10" s="39"/>
      <c r="F10" s="39"/>
      <c r="G10" s="39"/>
      <c r="H10" s="39"/>
      <c r="I10" s="39"/>
      <c r="J10" s="39"/>
      <c r="K10" s="40" t="s">
        <v>57</v>
      </c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2"/>
    </row>
    <row r="11" spans="1:42" ht="11.25" customHeight="1" x14ac:dyDescent="0.2">
      <c r="A11" s="28"/>
      <c r="B11" s="43"/>
      <c r="C11" s="43"/>
      <c r="D11" s="43"/>
      <c r="E11" s="43"/>
      <c r="F11" s="43"/>
      <c r="G11" s="43"/>
      <c r="H11" s="43"/>
      <c r="I11" s="43"/>
      <c r="J11" s="44"/>
      <c r="K11" s="6" t="str">
        <f>IF(AND(LEFT(C_NUM,6)="518275",NOT(ISERROR(FIND("[ БАЗОВЫЙ ]",D_TYPE)))),"þ","¨")</f>
        <v>¨</v>
      </c>
      <c r="L11" s="14" t="s">
        <v>4</v>
      </c>
      <c r="M11" s="14"/>
      <c r="N11" s="14"/>
      <c r="O11" s="14"/>
      <c r="P11" s="14"/>
      <c r="Q11" s="14"/>
      <c r="R11" s="14"/>
      <c r="S11" s="14"/>
      <c r="T11" s="14"/>
      <c r="U11" s="32"/>
      <c r="V11" s="32"/>
      <c r="W11" s="32"/>
      <c r="X11" s="32"/>
      <c r="Y11" s="32"/>
      <c r="Z11" s="32"/>
      <c r="AA11" s="6" t="str">
        <f>IF(AND(LEFT(C_NUM,6)="518372",NOT(ISERROR(FIND("[ ПРЕМИУМ ]",D_TYPE)))),"þ","¨")</f>
        <v>¨</v>
      </c>
      <c r="AB11" s="14" t="s">
        <v>5</v>
      </c>
      <c r="AC11" s="14"/>
      <c r="AD11" s="14"/>
      <c r="AE11" s="14"/>
      <c r="AF11" s="14"/>
      <c r="AG11" s="14"/>
      <c r="AH11" s="14"/>
      <c r="AI11" s="14"/>
      <c r="AJ11" s="32"/>
      <c r="AK11" s="32"/>
      <c r="AL11" s="32"/>
      <c r="AM11" s="32"/>
      <c r="AN11" s="32"/>
      <c r="AO11" s="32"/>
      <c r="AP11" s="33"/>
    </row>
    <row r="12" spans="1:42" ht="11.25" customHeight="1" x14ac:dyDescent="0.2">
      <c r="A12" s="28"/>
      <c r="B12" s="43"/>
      <c r="C12" s="43"/>
      <c r="D12" s="43"/>
      <c r="E12" s="43"/>
      <c r="F12" s="43"/>
      <c r="G12" s="43"/>
      <c r="H12" s="43"/>
      <c r="I12" s="43"/>
      <c r="J12" s="44"/>
      <c r="K12" s="6" t="str">
        <f>IF(AND(LEFT(C_NUM,6)="419608",NOT(ISERROR(FIND("[ ПЛАТИНОВЫЙ СТАНДАРТ ]",D_TYPE)))),"þ","¨")</f>
        <v>¨</v>
      </c>
      <c r="L12" s="14" t="s">
        <v>104</v>
      </c>
      <c r="M12" s="14"/>
      <c r="N12" s="14"/>
      <c r="O12" s="14"/>
      <c r="P12" s="14"/>
      <c r="Q12" s="14"/>
      <c r="R12" s="14"/>
      <c r="S12" s="14"/>
      <c r="T12" s="32"/>
      <c r="U12" s="32"/>
      <c r="V12" s="32"/>
      <c r="W12" s="32"/>
      <c r="X12" s="32"/>
      <c r="Y12" s="32"/>
      <c r="Z12" s="32"/>
      <c r="AA12" s="6" t="str">
        <f>IF(AND(LEFT(C_NUM,6)="516445",NOT(ISERROR(FIND("[ ПЛАТИНОВЫЙ СТАНДАРТ ]",D_TYPE)))),"þ","¨")</f>
        <v>¨</v>
      </c>
      <c r="AB12" s="14" t="s">
        <v>7</v>
      </c>
      <c r="AC12" s="14"/>
      <c r="AD12" s="14"/>
      <c r="AE12" s="14"/>
      <c r="AF12" s="14"/>
      <c r="AG12" s="14"/>
      <c r="AH12" s="14"/>
      <c r="AI12" s="32"/>
      <c r="AJ12" s="32"/>
      <c r="AK12" s="32"/>
      <c r="AL12" s="32"/>
      <c r="AM12" s="32"/>
      <c r="AN12" s="32"/>
      <c r="AO12" s="32"/>
      <c r="AP12" s="33"/>
    </row>
    <row r="13" spans="1:42" ht="11.25" customHeight="1" x14ac:dyDescent="0.2">
      <c r="A13" s="28"/>
      <c r="B13" s="32"/>
      <c r="C13" s="32"/>
      <c r="D13" s="32"/>
      <c r="E13" s="32"/>
      <c r="F13" s="32"/>
      <c r="G13" s="32"/>
      <c r="H13" s="32"/>
      <c r="I13" s="32"/>
      <c r="J13" s="33"/>
      <c r="S13" s="14"/>
      <c r="T13" s="32"/>
      <c r="U13" s="32"/>
      <c r="V13" s="32"/>
      <c r="W13" s="32"/>
      <c r="X13" s="32"/>
      <c r="Y13" s="32"/>
      <c r="Z13" s="32"/>
      <c r="AA13" s="6"/>
      <c r="AB13" s="14"/>
      <c r="AC13" s="14"/>
      <c r="AD13" s="14"/>
      <c r="AE13" s="14"/>
      <c r="AF13" s="14"/>
      <c r="AG13" s="14"/>
      <c r="AH13" s="14"/>
      <c r="AI13" s="32"/>
      <c r="AJ13" s="32"/>
      <c r="AK13" s="32"/>
      <c r="AL13" s="32"/>
      <c r="AM13" s="32"/>
      <c r="AN13" s="32"/>
      <c r="AO13" s="32"/>
      <c r="AP13" s="33"/>
    </row>
    <row r="14" spans="1:42" ht="11.25" customHeight="1" x14ac:dyDescent="0.2">
      <c r="A14" s="29" t="str">
        <f>IF(AND(LEFT(C_NUM,6)="518275",NOT(ISERROR(FIND("[ БАЗОВЫЙ ]",D_TYPE)))),"þ","¨")</f>
        <v>¨</v>
      </c>
      <c r="B14" s="39" t="s">
        <v>90</v>
      </c>
      <c r="C14" s="39"/>
      <c r="D14" s="39"/>
      <c r="E14" s="39"/>
      <c r="F14" s="39"/>
      <c r="G14" s="39"/>
      <c r="H14" s="39"/>
      <c r="I14" s="39"/>
      <c r="J14" s="39"/>
      <c r="K14" s="40" t="s">
        <v>57</v>
      </c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2"/>
    </row>
    <row r="15" spans="1:42" ht="11.25" customHeight="1" x14ac:dyDescent="0.2">
      <c r="A15" s="28"/>
      <c r="B15" s="43"/>
      <c r="C15" s="43"/>
      <c r="D15" s="43"/>
      <c r="E15" s="43"/>
      <c r="F15" s="43"/>
      <c r="G15" s="43"/>
      <c r="H15" s="43"/>
      <c r="I15" s="43"/>
      <c r="J15" s="44"/>
      <c r="K15" s="6" t="str">
        <f>IF(AND(LEFT(C_NUM,6)="518275",NOT(ISERROR(FIND("[ БАЗОВЫЙ ]",D_TYPE)))),"þ","¨")</f>
        <v>¨</v>
      </c>
      <c r="L15" s="14" t="s">
        <v>4</v>
      </c>
      <c r="M15" s="14"/>
      <c r="N15" s="14"/>
      <c r="O15" s="14"/>
      <c r="P15" s="14"/>
      <c r="Q15" s="14"/>
      <c r="R15" s="14"/>
      <c r="S15" s="14"/>
      <c r="T15" s="14"/>
      <c r="U15" s="32"/>
      <c r="V15" s="32"/>
      <c r="W15" s="32"/>
      <c r="X15" s="32"/>
      <c r="Y15" s="32"/>
      <c r="Z15" s="32"/>
      <c r="AA15" s="6" t="str">
        <f>IF(AND(LEFT(C_NUM,6)="518372",NOT(ISERROR(FIND("[ ПРЕМИУМ ]",D_TYPE)))),"þ","¨")</f>
        <v>¨</v>
      </c>
      <c r="AB15" s="14" t="s">
        <v>5</v>
      </c>
      <c r="AC15" s="14"/>
      <c r="AD15" s="14"/>
      <c r="AE15" s="14"/>
      <c r="AF15" s="14"/>
      <c r="AG15" s="14"/>
      <c r="AH15" s="14"/>
      <c r="AI15" s="14"/>
      <c r="AJ15" s="32"/>
      <c r="AK15" s="32"/>
      <c r="AL15" s="32"/>
      <c r="AM15" s="32"/>
      <c r="AN15" s="32"/>
      <c r="AO15" s="32"/>
      <c r="AP15" s="33"/>
    </row>
    <row r="16" spans="1:42" ht="11.25" customHeight="1" x14ac:dyDescent="0.2">
      <c r="A16" s="7"/>
      <c r="B16" s="43"/>
      <c r="C16" s="43"/>
      <c r="D16" s="43"/>
      <c r="E16" s="43"/>
      <c r="F16" s="43"/>
      <c r="G16" s="43"/>
      <c r="H16" s="43"/>
      <c r="I16" s="43"/>
      <c r="J16" s="44"/>
      <c r="K16" s="6" t="str">
        <f>IF(AND(LEFT(C_NUM,6)="419608",NOT(ISERROR(FIND("[ ПЛАТИНОВЫЙ СТАНДАРТ ]",D_TYPE)))),"þ","¨")</f>
        <v>¨</v>
      </c>
      <c r="L16" s="14" t="s">
        <v>104</v>
      </c>
      <c r="M16" s="14"/>
      <c r="N16" s="14"/>
      <c r="O16" s="14"/>
      <c r="P16" s="14"/>
      <c r="Q16" s="14"/>
      <c r="S16" s="14"/>
      <c r="T16" s="32"/>
      <c r="U16" s="32"/>
      <c r="V16" s="32"/>
      <c r="W16" s="32"/>
      <c r="X16" s="32"/>
      <c r="Y16" s="32"/>
      <c r="Z16" s="32"/>
      <c r="AA16" s="6" t="str">
        <f>IF(AND(LEFT(C_NUM,6)="516445",NOT(ISERROR(FIND("[ ПЛАТИНОВЫЙ СТАНДАРТ ]",D_TYPE)))),"þ","¨")</f>
        <v>¨</v>
      </c>
      <c r="AB16" s="14" t="s">
        <v>7</v>
      </c>
      <c r="AC16" s="14"/>
      <c r="AD16" s="14"/>
      <c r="AE16" s="14"/>
      <c r="AF16" s="14"/>
      <c r="AG16" s="14"/>
      <c r="AH16" s="14"/>
      <c r="AI16" s="32"/>
      <c r="AJ16" s="32"/>
      <c r="AK16" s="32"/>
      <c r="AL16" s="32"/>
      <c r="AM16" s="32"/>
      <c r="AN16" s="32"/>
      <c r="AO16" s="32"/>
      <c r="AP16" s="33"/>
    </row>
    <row r="17" spans="1:42" ht="11.25" customHeight="1" x14ac:dyDescent="0.2">
      <c r="A17" s="6"/>
      <c r="B17" s="32"/>
      <c r="C17" s="32"/>
      <c r="D17" s="32"/>
      <c r="E17" s="32"/>
      <c r="F17" s="32"/>
      <c r="G17" s="32"/>
      <c r="H17" s="32"/>
      <c r="I17" s="32"/>
      <c r="J17" s="33"/>
      <c r="R17" s="14"/>
      <c r="S17" s="14"/>
      <c r="T17" s="32"/>
      <c r="U17" s="32"/>
      <c r="V17" s="32"/>
      <c r="W17" s="32"/>
      <c r="X17" s="32"/>
      <c r="Y17" s="32"/>
      <c r="Z17" s="32"/>
      <c r="AA17" s="6"/>
      <c r="AB17" s="14"/>
      <c r="AC17" s="14"/>
      <c r="AD17" s="14"/>
      <c r="AE17" s="14"/>
      <c r="AF17" s="14"/>
      <c r="AG17" s="14"/>
      <c r="AH17" s="14"/>
      <c r="AI17" s="32"/>
      <c r="AJ17" s="32"/>
      <c r="AK17" s="32"/>
      <c r="AL17" s="32"/>
      <c r="AM17" s="32"/>
      <c r="AN17" s="32"/>
      <c r="AO17" s="32"/>
      <c r="AP17" s="33"/>
    </row>
    <row r="18" spans="1:42" ht="11.25" customHeight="1" x14ac:dyDescent="0.2">
      <c r="A18" s="54" t="s">
        <v>9</v>
      </c>
      <c r="B18" s="55"/>
      <c r="C18" s="55"/>
      <c r="D18" s="55"/>
      <c r="E18" s="55"/>
      <c r="F18" s="55"/>
      <c r="G18" s="55"/>
      <c r="H18" s="55"/>
      <c r="I18" s="55"/>
      <c r="J18" s="55"/>
      <c r="K18" s="15" t="str">
        <f>IF(C_PRIORITY="0","þ","¨")</f>
        <v>¨</v>
      </c>
      <c r="L18" s="16" t="s">
        <v>10</v>
      </c>
      <c r="M18" s="16"/>
      <c r="N18" s="16"/>
      <c r="O18" s="16"/>
      <c r="P18" s="17"/>
      <c r="Q18" s="18"/>
      <c r="R18" s="16"/>
      <c r="S18" s="18" t="str">
        <f>IF(AND(C_PRIORITY&lt;&gt;"0",NOT(ISBLANK(C_PRIORITY))),"þ","¨")</f>
        <v>¨</v>
      </c>
      <c r="T18" s="16" t="s">
        <v>54</v>
      </c>
      <c r="U18" s="17"/>
      <c r="V18" s="18"/>
      <c r="W18" s="16"/>
      <c r="X18" s="16"/>
      <c r="Y18" s="16"/>
      <c r="Z18" s="19"/>
      <c r="AA18" s="55" t="s">
        <v>8</v>
      </c>
      <c r="AB18" s="55"/>
      <c r="AC18" s="55"/>
      <c r="AD18" s="55"/>
      <c r="AE18" s="55"/>
      <c r="AF18" s="55"/>
      <c r="AG18" s="56" t="str">
        <f>"" &amp; C_SECRET</f>
        <v/>
      </c>
      <c r="AH18" s="57"/>
      <c r="AI18" s="57"/>
      <c r="AJ18" s="57"/>
      <c r="AK18" s="57"/>
      <c r="AL18" s="57"/>
      <c r="AM18" s="57"/>
      <c r="AN18" s="57"/>
      <c r="AO18" s="57"/>
      <c r="AP18" s="58"/>
    </row>
    <row r="20" spans="1:42" ht="11.25" customHeight="1" x14ac:dyDescent="0.2">
      <c r="A20" s="54" t="s">
        <v>11</v>
      </c>
      <c r="B20" s="55"/>
      <c r="C20" s="55"/>
      <c r="D20" s="55"/>
      <c r="E20" s="55"/>
      <c r="F20" s="55"/>
      <c r="G20" s="55"/>
      <c r="H20" s="55"/>
      <c r="I20" s="55"/>
      <c r="J20" s="59"/>
      <c r="K20" s="60" t="str">
        <f>"" &amp; A_FIO</f>
        <v/>
      </c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2"/>
    </row>
    <row r="21" spans="1:42" ht="11.25" customHeight="1" x14ac:dyDescent="0.2">
      <c r="A21" s="63" t="s">
        <v>58</v>
      </c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5"/>
    </row>
    <row r="22" spans="1:42" ht="11.25" customHeight="1" x14ac:dyDescent="0.2">
      <c r="A22" s="66" t="str">
        <f>MID(C_FIOLATIN,1,1)</f>
        <v/>
      </c>
      <c r="B22" s="67"/>
      <c r="C22" s="66" t="str">
        <f>MID(C_FIOLATIN,2,1)</f>
        <v/>
      </c>
      <c r="D22" s="67"/>
      <c r="E22" s="66" t="str">
        <f>MID(C_FIOLATIN,3,1)</f>
        <v/>
      </c>
      <c r="F22" s="67"/>
      <c r="G22" s="66" t="str">
        <f>MID(C_FIOLATIN,4,1)</f>
        <v/>
      </c>
      <c r="H22" s="67"/>
      <c r="I22" s="66" t="str">
        <f>MID(C_FIOLATIN,5,1)</f>
        <v/>
      </c>
      <c r="J22" s="67"/>
      <c r="K22" s="66" t="str">
        <f>MID(C_FIOLATIN,6,1)</f>
        <v/>
      </c>
      <c r="L22" s="67"/>
      <c r="M22" s="66" t="str">
        <f>MID(C_FIOLATIN,7,1)</f>
        <v/>
      </c>
      <c r="N22" s="67"/>
      <c r="O22" s="66" t="str">
        <f>MID(C_FIOLATIN,8,1)</f>
        <v/>
      </c>
      <c r="P22" s="67"/>
      <c r="Q22" s="66" t="str">
        <f>MID(C_FIOLATIN,9,1)</f>
        <v/>
      </c>
      <c r="R22" s="67"/>
      <c r="S22" s="66" t="str">
        <f>MID(C_FIOLATIN,10,1)</f>
        <v/>
      </c>
      <c r="T22" s="67"/>
      <c r="U22" s="66" t="str">
        <f>MID(C_FIOLATIN,11,1)</f>
        <v/>
      </c>
      <c r="V22" s="67"/>
      <c r="W22" s="66" t="str">
        <f>MID(C_FIOLATIN,12,1)</f>
        <v/>
      </c>
      <c r="X22" s="67"/>
      <c r="Y22" s="66" t="str">
        <f>MID(C_FIOLATIN,13,1)</f>
        <v/>
      </c>
      <c r="Z22" s="67"/>
      <c r="AA22" s="66" t="str">
        <f>MID(C_FIOLATIN,14,1)</f>
        <v/>
      </c>
      <c r="AB22" s="67"/>
      <c r="AC22" s="66" t="str">
        <f>MID(C_FIOLATIN,15,1)</f>
        <v/>
      </c>
      <c r="AD22" s="67"/>
      <c r="AE22" s="66" t="str">
        <f>MID(C_FIOLATIN,16,1)</f>
        <v/>
      </c>
      <c r="AF22" s="67"/>
      <c r="AG22" s="66" t="str">
        <f>MID(C_FIOLATIN,17,1)</f>
        <v/>
      </c>
      <c r="AH22" s="67"/>
      <c r="AI22" s="66" t="str">
        <f>MID(C_FIOLATIN,18,1)</f>
        <v/>
      </c>
      <c r="AJ22" s="67"/>
      <c r="AK22" s="66" t="str">
        <f>MID(C_FIOLATIN,19,1)</f>
        <v/>
      </c>
      <c r="AL22" s="67"/>
      <c r="AM22" s="40" t="str">
        <f>MID(C_FIOLATIN,20,1)</f>
        <v/>
      </c>
      <c r="AN22" s="41"/>
      <c r="AO22" s="41"/>
      <c r="AP22" s="42"/>
    </row>
    <row r="23" spans="1:42" ht="11.25" customHeight="1" x14ac:dyDescent="0.2">
      <c r="A23" s="54" t="s">
        <v>12</v>
      </c>
      <c r="B23" s="55"/>
      <c r="C23" s="55"/>
      <c r="D23" s="55"/>
      <c r="E23" s="55"/>
      <c r="F23" s="55"/>
      <c r="G23" s="55"/>
      <c r="H23" s="55"/>
      <c r="I23" s="55"/>
      <c r="J23" s="59"/>
      <c r="K23" s="60" t="str">
        <f>"" &amp; C_BIRTHDAY</f>
        <v/>
      </c>
      <c r="L23" s="61"/>
      <c r="M23" s="61"/>
      <c r="N23" s="61"/>
      <c r="O23" s="61"/>
      <c r="P23" s="62"/>
      <c r="Q23" s="54" t="s">
        <v>13</v>
      </c>
      <c r="R23" s="55"/>
      <c r="S23" s="55"/>
      <c r="T23" s="55"/>
      <c r="U23" s="55"/>
      <c r="V23" s="55"/>
      <c r="W23" s="59"/>
      <c r="X23" s="60" t="str">
        <f>"" &amp; C_BIRTHPLACE</f>
        <v/>
      </c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2"/>
    </row>
    <row r="24" spans="1:42" ht="11.25" customHeight="1" x14ac:dyDescent="0.2">
      <c r="A24" s="54" t="s">
        <v>14</v>
      </c>
      <c r="B24" s="55"/>
      <c r="C24" s="55"/>
      <c r="D24" s="55"/>
      <c r="E24" s="55"/>
      <c r="F24" s="55"/>
      <c r="G24" s="55"/>
      <c r="H24" s="55"/>
      <c r="I24" s="55"/>
      <c r="J24" s="59"/>
      <c r="K24" s="7" t="str">
        <f>IF(C_RESIDENT="1","þ","¨")</f>
        <v>¨</v>
      </c>
      <c r="L24" s="61" t="s">
        <v>15</v>
      </c>
      <c r="M24" s="61"/>
      <c r="N24" s="61"/>
      <c r="O24" s="61"/>
      <c r="P24" s="6" t="str">
        <f>IF(C_RESIDENT="0","þ","¨")</f>
        <v>¨</v>
      </c>
      <c r="Q24" s="61" t="s">
        <v>16</v>
      </c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8"/>
      <c r="AG24" s="69"/>
      <c r="AH24" s="70" t="s">
        <v>17</v>
      </c>
      <c r="AI24" s="71"/>
      <c r="AJ24" s="72"/>
      <c r="AK24" s="5" t="str">
        <f>IF(C_SEX="М","þ","¨")</f>
        <v>¨</v>
      </c>
      <c r="AL24" s="8" t="s">
        <v>18</v>
      </c>
      <c r="AM24" s="8"/>
      <c r="AN24" s="5" t="str">
        <f>IF(C_SEX="Ж","þ","¨")</f>
        <v>¨</v>
      </c>
      <c r="AO24" s="8" t="s">
        <v>19</v>
      </c>
      <c r="AP24" s="9"/>
    </row>
    <row r="25" spans="1:42" ht="11.25" customHeight="1" x14ac:dyDescent="0.2">
      <c r="A25" s="73" t="s">
        <v>20</v>
      </c>
      <c r="B25" s="73"/>
      <c r="C25" s="73"/>
      <c r="D25" s="73"/>
      <c r="E25" s="73"/>
      <c r="F25" s="73"/>
      <c r="G25" s="73"/>
      <c r="H25" s="73"/>
      <c r="I25" s="73"/>
      <c r="J25" s="73"/>
      <c r="K25" s="74" t="s">
        <v>21</v>
      </c>
      <c r="L25" s="74"/>
      <c r="M25" s="74"/>
      <c r="N25" s="74"/>
      <c r="O25" s="74"/>
      <c r="P25" s="7" t="str">
        <f>IF(C_DOCTYPE="Паспорт РФ","þ","¨")</f>
        <v>¨</v>
      </c>
      <c r="Q25" s="61" t="s">
        <v>22</v>
      </c>
      <c r="R25" s="61"/>
      <c r="S25" s="61"/>
      <c r="T25" s="61"/>
      <c r="U25" s="61"/>
      <c r="V25" s="6" t="str">
        <f>IF(AND(C_DOCTYPE&lt;&gt;"Паспорт РФ",NOT(ISBLANK(C_DOCTYPE))),"þ","¨")</f>
        <v>¨</v>
      </c>
      <c r="W25" s="61" t="s">
        <v>23</v>
      </c>
      <c r="X25" s="61"/>
      <c r="Y25" s="61"/>
      <c r="Z25" s="61"/>
      <c r="AA25" s="61"/>
      <c r="AB25" s="61"/>
      <c r="AC25" s="61"/>
      <c r="AD25" s="61"/>
      <c r="AE25" s="61"/>
      <c r="AF25" s="61" t="str">
        <f>IF(C_DOCTYPE&lt;&gt;"Паспорт РФ","" &amp; C_DOCTYPE,"")</f>
        <v/>
      </c>
      <c r="AG25" s="61"/>
      <c r="AH25" s="61"/>
      <c r="AI25" s="61"/>
      <c r="AJ25" s="61"/>
      <c r="AK25" s="61"/>
      <c r="AL25" s="61"/>
      <c r="AM25" s="61"/>
      <c r="AN25" s="61"/>
      <c r="AO25" s="61"/>
      <c r="AP25" s="62"/>
    </row>
    <row r="26" spans="1:42" ht="11.25" customHeight="1" x14ac:dyDescent="0.2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4" t="s">
        <v>24</v>
      </c>
      <c r="L26" s="74"/>
      <c r="M26" s="74"/>
      <c r="N26" s="74"/>
      <c r="O26" s="74"/>
      <c r="P26" s="60" t="str">
        <f>IF(ISERR(FIND(" ",C_DOCNUM,1)),"",MID(C_DOCNUM,1,FIND(" ",C_DOCNUM,1)-1))</f>
        <v/>
      </c>
      <c r="Q26" s="61"/>
      <c r="R26" s="61"/>
      <c r="S26" s="62"/>
      <c r="T26" s="79" t="s">
        <v>25</v>
      </c>
      <c r="U26" s="80"/>
      <c r="V26" s="80"/>
      <c r="W26" s="80"/>
      <c r="X26" s="81"/>
      <c r="Y26" s="60" t="str">
        <f>IF(ISERR(FIND(" ",C_DOCNUM,1)),"" &amp; C_DOCNUM,MID(C_DOCNUM,FIND(" ",C_DOCNUM,1)+1,20))</f>
        <v/>
      </c>
      <c r="Z26" s="61"/>
      <c r="AA26" s="61"/>
      <c r="AB26" s="61"/>
      <c r="AC26" s="61"/>
      <c r="AD26" s="61"/>
      <c r="AE26" s="62"/>
      <c r="AF26" s="82" t="s">
        <v>26</v>
      </c>
      <c r="AG26" s="82"/>
      <c r="AH26" s="82"/>
      <c r="AI26" s="82"/>
      <c r="AJ26" s="82"/>
      <c r="AK26" s="83" t="str">
        <f>"" &amp; C_DOCDATE</f>
        <v/>
      </c>
      <c r="AL26" s="84"/>
      <c r="AM26" s="84"/>
      <c r="AN26" s="84"/>
      <c r="AO26" s="84"/>
      <c r="AP26" s="85"/>
    </row>
    <row r="27" spans="1:42" ht="11.25" customHeight="1" x14ac:dyDescent="0.2">
      <c r="A27" s="73"/>
      <c r="B27" s="73"/>
      <c r="C27" s="73"/>
      <c r="D27" s="73"/>
      <c r="E27" s="73"/>
      <c r="F27" s="73"/>
      <c r="G27" s="73"/>
      <c r="H27" s="73"/>
      <c r="I27" s="73"/>
      <c r="J27" s="73"/>
      <c r="K27" s="74" t="s">
        <v>27</v>
      </c>
      <c r="L27" s="74"/>
      <c r="M27" s="74"/>
      <c r="N27" s="74"/>
      <c r="O27" s="74"/>
      <c r="P27" s="75" t="str">
        <f>"" &amp; C_DOCPLACE &amp; " " &amp; C_DOCPLACE_P</f>
        <v xml:space="preserve"> </v>
      </c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</row>
    <row r="28" spans="1:42" ht="11.25" customHeight="1" x14ac:dyDescent="0.2">
      <c r="A28" s="76"/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8"/>
    </row>
    <row r="29" spans="1:42" ht="11.25" customHeight="1" x14ac:dyDescent="0.2">
      <c r="A29" s="63" t="s">
        <v>28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5"/>
    </row>
    <row r="30" spans="1:42" ht="11.25" customHeight="1" x14ac:dyDescent="0.2">
      <c r="A30" s="75" t="str">
        <f>"" &amp; C_REGADDR</f>
        <v/>
      </c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</row>
    <row r="31" spans="1:42" ht="11.25" customHeight="1" x14ac:dyDescent="0.2">
      <c r="A31" s="75"/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</row>
    <row r="32" spans="1:42" ht="11.25" customHeight="1" x14ac:dyDescent="0.2">
      <c r="A32" s="63" t="s">
        <v>29</v>
      </c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5"/>
    </row>
    <row r="33" spans="1:42" ht="11.25" customHeight="1" x14ac:dyDescent="0.2">
      <c r="A33" s="75" t="str">
        <f>"" &amp; C_POSTADDR</f>
        <v/>
      </c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</row>
    <row r="34" spans="1:42" ht="11.25" customHeight="1" x14ac:dyDescent="0.2">
      <c r="A34" s="75"/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</row>
    <row r="35" spans="1:42" ht="23.25" customHeight="1" x14ac:dyDescent="0.2">
      <c r="A35" s="86" t="s">
        <v>94</v>
      </c>
      <c r="B35" s="87"/>
      <c r="C35" s="87"/>
      <c r="D35" s="87"/>
      <c r="E35" s="87"/>
      <c r="F35" s="87"/>
      <c r="G35" s="87"/>
      <c r="H35" s="87"/>
      <c r="I35" s="87"/>
      <c r="J35" s="88"/>
      <c r="K35" s="56" t="str">
        <f>"" &amp; C_FACTORY_NAME</f>
        <v/>
      </c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77"/>
      <c r="AH35" s="77"/>
      <c r="AI35" s="77"/>
      <c r="AJ35" s="77"/>
      <c r="AK35" s="77"/>
      <c r="AL35" s="77"/>
      <c r="AM35" s="77"/>
      <c r="AN35" s="77"/>
      <c r="AO35" s="77"/>
      <c r="AP35" s="78"/>
    </row>
    <row r="36" spans="1:42" ht="11.25" customHeight="1" x14ac:dyDescent="0.2">
      <c r="A36" s="54" t="s">
        <v>30</v>
      </c>
      <c r="B36" s="55"/>
      <c r="C36" s="55"/>
      <c r="D36" s="55"/>
      <c r="E36" s="55"/>
      <c r="F36" s="55"/>
      <c r="G36" s="55"/>
      <c r="H36" s="55"/>
      <c r="I36" s="55"/>
      <c r="J36" s="59"/>
      <c r="K36" s="74" t="s">
        <v>31</v>
      </c>
      <c r="L36" s="74"/>
      <c r="M36" s="74"/>
      <c r="N36" s="74"/>
      <c r="O36" s="75" t="str">
        <f>"" &amp; C_PHONE</f>
        <v/>
      </c>
      <c r="P36" s="75"/>
      <c r="Q36" s="75"/>
      <c r="R36" s="75"/>
      <c r="S36" s="75"/>
      <c r="T36" s="75"/>
      <c r="U36" s="75"/>
      <c r="V36" s="74" t="s">
        <v>32</v>
      </c>
      <c r="W36" s="74"/>
      <c r="X36" s="74"/>
      <c r="Y36" s="74"/>
      <c r="Z36" s="75" t="str">
        <f>"" &amp; C_PHONE_M</f>
        <v/>
      </c>
      <c r="AA36" s="75"/>
      <c r="AB36" s="75"/>
      <c r="AC36" s="75"/>
      <c r="AD36" s="75"/>
      <c r="AE36" s="75"/>
      <c r="AF36" s="75"/>
      <c r="AG36" s="74" t="s">
        <v>33</v>
      </c>
      <c r="AH36" s="74"/>
      <c r="AI36" s="74"/>
      <c r="AJ36" s="75"/>
      <c r="AK36" s="75"/>
      <c r="AL36" s="75"/>
      <c r="AM36" s="75"/>
      <c r="AN36" s="75"/>
      <c r="AO36" s="75"/>
      <c r="AP36" s="75"/>
    </row>
    <row r="37" spans="1:42" ht="11.25" customHeight="1" x14ac:dyDescent="0.2">
      <c r="A37" s="100" t="s">
        <v>89</v>
      </c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100"/>
      <c r="AM37" s="100"/>
      <c r="AN37" s="100"/>
      <c r="AO37" s="100"/>
      <c r="AP37" s="100"/>
    </row>
    <row r="38" spans="1:42" ht="11.25" customHeight="1" x14ac:dyDescent="0.2">
      <c r="A38" s="95" t="s">
        <v>6</v>
      </c>
      <c r="B38" s="101"/>
      <c r="C38" s="54" t="s">
        <v>38</v>
      </c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9"/>
    </row>
    <row r="39" spans="1:42" ht="11.25" customHeight="1" x14ac:dyDescent="0.2">
      <c r="A39" s="102"/>
      <c r="B39" s="103"/>
      <c r="C39" s="104" t="s">
        <v>40</v>
      </c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6"/>
      <c r="Z39" s="107" t="s">
        <v>39</v>
      </c>
      <c r="AA39" s="107"/>
      <c r="AB39" s="108"/>
      <c r="AC39" s="108"/>
      <c r="AD39" s="108"/>
      <c r="AE39" s="108"/>
      <c r="AF39" s="108"/>
      <c r="AG39" s="108"/>
      <c r="AH39" s="108"/>
      <c r="AI39" s="108"/>
      <c r="AJ39" s="108"/>
      <c r="AK39" s="108"/>
      <c r="AL39" s="108"/>
      <c r="AM39" s="108"/>
      <c r="AN39" s="108"/>
      <c r="AO39" s="108"/>
      <c r="AP39" s="109"/>
    </row>
    <row r="40" spans="1:42" ht="11.25" customHeight="1" x14ac:dyDescent="0.2">
      <c r="A40" s="89" t="s">
        <v>55</v>
      </c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1"/>
    </row>
    <row r="41" spans="1:42" ht="11.25" customHeight="1" x14ac:dyDescent="0.2">
      <c r="A41" s="89" t="s">
        <v>48</v>
      </c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1"/>
    </row>
    <row r="42" spans="1:42" ht="11.25" customHeight="1" x14ac:dyDescent="0.2">
      <c r="A42" s="92" t="s">
        <v>49</v>
      </c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3"/>
      <c r="AK42" s="93"/>
      <c r="AL42" s="93"/>
      <c r="AM42" s="93"/>
      <c r="AN42" s="93"/>
      <c r="AO42" s="93"/>
      <c r="AP42" s="94"/>
    </row>
    <row r="43" spans="1:42" ht="11.25" customHeight="1" x14ac:dyDescent="0.2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</row>
    <row r="44" spans="1:42" ht="11.25" customHeight="1" x14ac:dyDescent="0.2">
      <c r="A44" s="95" t="s">
        <v>6</v>
      </c>
      <c r="B44" s="96"/>
      <c r="C44" s="70" t="s">
        <v>95</v>
      </c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71"/>
      <c r="AO44" s="71"/>
      <c r="AP44" s="72"/>
    </row>
    <row r="45" spans="1:42" ht="24" customHeight="1" x14ac:dyDescent="0.2">
      <c r="A45" s="97" t="s">
        <v>96</v>
      </c>
      <c r="B45" s="98"/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8"/>
      <c r="AI45" s="98"/>
      <c r="AJ45" s="98"/>
      <c r="AK45" s="98"/>
      <c r="AL45" s="98"/>
      <c r="AM45" s="98"/>
      <c r="AN45" s="98"/>
      <c r="AO45" s="98"/>
      <c r="AP45" s="99"/>
    </row>
    <row r="46" spans="1:42" ht="19.5" customHeight="1" x14ac:dyDescent="0.2">
      <c r="A46" s="113" t="s">
        <v>97</v>
      </c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  <c r="AA46" s="114"/>
      <c r="AB46" s="114"/>
      <c r="AC46" s="114"/>
      <c r="AD46" s="114"/>
      <c r="AE46" s="114"/>
      <c r="AF46" s="114"/>
      <c r="AG46" s="114"/>
      <c r="AH46" s="114"/>
      <c r="AI46" s="114"/>
      <c r="AJ46" s="114"/>
      <c r="AK46" s="114"/>
      <c r="AL46" s="114"/>
      <c r="AM46" s="114"/>
      <c r="AN46" s="114"/>
      <c r="AO46" s="114"/>
      <c r="AP46" s="115"/>
    </row>
    <row r="47" spans="1:42" ht="19.5" customHeight="1" x14ac:dyDescent="0.2">
      <c r="A47" s="113" t="s">
        <v>98</v>
      </c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  <c r="AA47" s="114"/>
      <c r="AB47" s="114"/>
      <c r="AC47" s="114"/>
      <c r="AD47" s="114"/>
      <c r="AE47" s="114"/>
      <c r="AF47" s="114"/>
      <c r="AG47" s="114"/>
      <c r="AH47" s="114"/>
      <c r="AI47" s="114"/>
      <c r="AJ47" s="114"/>
      <c r="AK47" s="114"/>
      <c r="AL47" s="114"/>
      <c r="AM47" s="114"/>
      <c r="AN47" s="114"/>
      <c r="AO47" s="114"/>
      <c r="AP47" s="115"/>
    </row>
    <row r="48" spans="1:42" ht="19.5" customHeight="1" x14ac:dyDescent="0.2">
      <c r="A48" s="116" t="s">
        <v>99</v>
      </c>
      <c r="B48" s="117"/>
      <c r="C48" s="117"/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7"/>
      <c r="AA48" s="117"/>
      <c r="AB48" s="117"/>
      <c r="AC48" s="117"/>
      <c r="AD48" s="117"/>
      <c r="AE48" s="117"/>
      <c r="AF48" s="117"/>
      <c r="AG48" s="117"/>
      <c r="AH48" s="117"/>
      <c r="AI48" s="117"/>
      <c r="AJ48" s="117"/>
      <c r="AK48" s="117"/>
      <c r="AL48" s="117"/>
      <c r="AM48" s="117"/>
      <c r="AN48" s="117"/>
      <c r="AO48" s="117"/>
      <c r="AP48" s="118"/>
    </row>
    <row r="49" spans="1:82" ht="11.25" customHeight="1" x14ac:dyDescent="0.2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</row>
    <row r="50" spans="1:82" ht="11.25" customHeight="1" x14ac:dyDescent="0.2">
      <c r="A50" s="100" t="s">
        <v>34</v>
      </c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</row>
    <row r="51" spans="1:82" ht="11.25" customHeight="1" x14ac:dyDescent="0.2">
      <c r="A51" s="119" t="s">
        <v>107</v>
      </c>
      <c r="B51" s="120"/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20"/>
      <c r="AM51" s="120"/>
      <c r="AN51" s="120"/>
      <c r="AO51" s="120"/>
      <c r="AP51" s="121"/>
    </row>
    <row r="52" spans="1:82" ht="11.25" customHeight="1" x14ac:dyDescent="0.2">
      <c r="A52" s="110" t="s">
        <v>108</v>
      </c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0"/>
      <c r="AP52" s="91"/>
    </row>
    <row r="53" spans="1:82" ht="11.25" customHeight="1" x14ac:dyDescent="0.2">
      <c r="A53" s="110" t="s">
        <v>88</v>
      </c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0"/>
      <c r="AD53" s="90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0"/>
      <c r="AP53" s="91"/>
    </row>
    <row r="54" spans="1:82" ht="11.25" customHeight="1" x14ac:dyDescent="0.2">
      <c r="A54" s="89" t="s">
        <v>86</v>
      </c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0"/>
      <c r="AP54" s="91"/>
    </row>
    <row r="55" spans="1:82" ht="11.25" customHeight="1" x14ac:dyDescent="0.2">
      <c r="A55" s="110" t="s">
        <v>87</v>
      </c>
      <c r="B55" s="90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0"/>
      <c r="AD55" s="90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0"/>
      <c r="AP55" s="91"/>
    </row>
    <row r="56" spans="1:82" ht="11.25" customHeight="1" x14ac:dyDescent="0.2">
      <c r="A56" s="89" t="s">
        <v>83</v>
      </c>
      <c r="B56" s="90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0"/>
      <c r="AP56" s="91"/>
    </row>
    <row r="57" spans="1:82" ht="11.25" customHeight="1" x14ac:dyDescent="0.2">
      <c r="A57" s="89" t="s">
        <v>84</v>
      </c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  <c r="AB57" s="111"/>
      <c r="AC57" s="111"/>
      <c r="AD57" s="111"/>
      <c r="AE57" s="111"/>
      <c r="AF57" s="111"/>
      <c r="AG57" s="111"/>
      <c r="AH57" s="111"/>
      <c r="AI57" s="111"/>
      <c r="AJ57" s="111"/>
      <c r="AK57" s="111"/>
      <c r="AL57" s="111"/>
      <c r="AM57" s="111"/>
      <c r="AN57" s="111"/>
      <c r="AO57" s="111"/>
      <c r="AP57" s="112"/>
    </row>
    <row r="58" spans="1:82" ht="11.25" customHeight="1" x14ac:dyDescent="0.2">
      <c r="A58" s="110" t="s">
        <v>85</v>
      </c>
      <c r="B58" s="90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0"/>
      <c r="AD58" s="90"/>
      <c r="AE58" s="90"/>
      <c r="AF58" s="90"/>
      <c r="AG58" s="90"/>
      <c r="AH58" s="90"/>
      <c r="AI58" s="90"/>
      <c r="AJ58" s="90"/>
      <c r="AK58" s="90"/>
      <c r="AL58" s="90"/>
      <c r="AM58" s="90"/>
      <c r="AN58" s="90"/>
      <c r="AO58" s="90"/>
      <c r="AP58" s="91"/>
    </row>
    <row r="59" spans="1:82" ht="11.25" customHeight="1" x14ac:dyDescent="0.2">
      <c r="A59" s="89" t="s">
        <v>41</v>
      </c>
      <c r="B59" s="90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0"/>
      <c r="AD59" s="90"/>
      <c r="AE59" s="90"/>
      <c r="AF59" s="90"/>
      <c r="AG59" s="90"/>
      <c r="AH59" s="90"/>
      <c r="AI59" s="90"/>
      <c r="AJ59" s="90"/>
      <c r="AK59" s="90"/>
      <c r="AL59" s="90"/>
      <c r="AM59" s="90"/>
      <c r="AN59" s="90"/>
      <c r="AO59" s="90"/>
      <c r="AP59" s="91"/>
    </row>
    <row r="60" spans="1:82" ht="11.25" customHeight="1" x14ac:dyDescent="0.2">
      <c r="A60" s="110" t="s">
        <v>42</v>
      </c>
      <c r="B60" s="90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0"/>
      <c r="AB60" s="90"/>
      <c r="AC60" s="90"/>
      <c r="AD60" s="90"/>
      <c r="AE60" s="90"/>
      <c r="AF60" s="90"/>
      <c r="AG60" s="90"/>
      <c r="AH60" s="90"/>
      <c r="AI60" s="90"/>
      <c r="AJ60" s="90"/>
      <c r="AK60" s="90"/>
      <c r="AL60" s="90"/>
      <c r="AM60" s="90"/>
      <c r="AN60" s="90"/>
      <c r="AO60" s="90"/>
      <c r="AP60" s="91"/>
    </row>
    <row r="61" spans="1:82" ht="11.25" customHeight="1" x14ac:dyDescent="0.2">
      <c r="A61" s="89" t="s">
        <v>43</v>
      </c>
      <c r="B61" s="90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0"/>
      <c r="AB61" s="90"/>
      <c r="AC61" s="90"/>
      <c r="AD61" s="90"/>
      <c r="AE61" s="90"/>
      <c r="AF61" s="90"/>
      <c r="AG61" s="90"/>
      <c r="AH61" s="90"/>
      <c r="AI61" s="90"/>
      <c r="AJ61" s="90"/>
      <c r="AK61" s="90"/>
      <c r="AL61" s="90"/>
      <c r="AM61" s="90"/>
      <c r="AN61" s="90"/>
      <c r="AO61" s="90"/>
      <c r="AP61" s="91"/>
    </row>
    <row r="62" spans="1:82" ht="11.25" customHeight="1" x14ac:dyDescent="0.2">
      <c r="A62" s="89" t="s">
        <v>44</v>
      </c>
      <c r="B62" s="90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0"/>
      <c r="AB62" s="90"/>
      <c r="AC62" s="90"/>
      <c r="AD62" s="90"/>
      <c r="AE62" s="90"/>
      <c r="AF62" s="90"/>
      <c r="AG62" s="90"/>
      <c r="AH62" s="90"/>
      <c r="AI62" s="90"/>
      <c r="AJ62" s="90"/>
      <c r="AK62" s="90"/>
      <c r="AL62" s="90"/>
      <c r="AM62" s="90"/>
      <c r="AN62" s="90"/>
      <c r="AO62" s="90"/>
      <c r="AP62" s="91"/>
    </row>
    <row r="63" spans="1:82" ht="11.25" customHeight="1" x14ac:dyDescent="0.2">
      <c r="A63" s="110" t="s">
        <v>45</v>
      </c>
      <c r="B63" s="90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0"/>
      <c r="AD63" s="90"/>
      <c r="AE63" s="90"/>
      <c r="AF63" s="90"/>
      <c r="AG63" s="90"/>
      <c r="AH63" s="90"/>
      <c r="AI63" s="90"/>
      <c r="AJ63" s="90"/>
      <c r="AK63" s="90"/>
      <c r="AL63" s="90"/>
      <c r="AM63" s="90"/>
      <c r="AN63" s="90"/>
      <c r="AO63" s="90"/>
      <c r="AP63" s="91"/>
    </row>
    <row r="64" spans="1:82" ht="11.25" customHeight="1" x14ac:dyDescent="0.2">
      <c r="A64" s="89" t="s">
        <v>109</v>
      </c>
      <c r="B64" s="90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0"/>
      <c r="AP64" s="91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  <c r="BH64" s="30"/>
      <c r="BI64" s="30"/>
      <c r="BJ64" s="30"/>
      <c r="BK64" s="30"/>
      <c r="BL64" s="30"/>
      <c r="BM64" s="30"/>
      <c r="BN64" s="30"/>
      <c r="BO64" s="30"/>
      <c r="BP64" s="30"/>
      <c r="BQ64" s="30"/>
      <c r="BR64" s="30"/>
      <c r="BS64" s="30"/>
      <c r="BT64" s="30"/>
      <c r="BU64" s="30"/>
      <c r="BV64" s="30"/>
      <c r="BW64" s="30"/>
      <c r="BX64" s="30"/>
      <c r="BY64" s="30"/>
      <c r="BZ64" s="30"/>
      <c r="CA64" s="30"/>
      <c r="CB64" s="30"/>
      <c r="CC64" s="30"/>
      <c r="CD64" s="30"/>
    </row>
    <row r="65" spans="1:82" ht="11.25" customHeight="1" x14ac:dyDescent="0.2">
      <c r="A65" s="110" t="s">
        <v>46</v>
      </c>
      <c r="B65" s="90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0"/>
      <c r="AD65" s="90"/>
      <c r="AE65" s="90"/>
      <c r="AF65" s="90"/>
      <c r="AG65" s="90"/>
      <c r="AH65" s="90"/>
      <c r="AI65" s="90"/>
      <c r="AJ65" s="90"/>
      <c r="AK65" s="90"/>
      <c r="AL65" s="90"/>
      <c r="AM65" s="90"/>
      <c r="AN65" s="90"/>
      <c r="AO65" s="90"/>
      <c r="AP65" s="91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30"/>
      <c r="BT65" s="30"/>
      <c r="BU65" s="30"/>
      <c r="BV65" s="30"/>
      <c r="BW65" s="30"/>
      <c r="BX65" s="30"/>
      <c r="BY65" s="30"/>
      <c r="BZ65" s="30"/>
      <c r="CA65" s="30"/>
      <c r="CB65" s="30"/>
      <c r="CC65" s="30"/>
      <c r="CD65" s="30"/>
    </row>
    <row r="66" spans="1:82" ht="11.25" customHeight="1" x14ac:dyDescent="0.2">
      <c r="A66" s="89" t="s">
        <v>47</v>
      </c>
      <c r="B66" s="90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0"/>
      <c r="Z66" s="90"/>
      <c r="AA66" s="90"/>
      <c r="AB66" s="90"/>
      <c r="AC66" s="90"/>
      <c r="AD66" s="90"/>
      <c r="AE66" s="90"/>
      <c r="AF66" s="90"/>
      <c r="AG66" s="90"/>
      <c r="AH66" s="90"/>
      <c r="AI66" s="90"/>
      <c r="AJ66" s="90"/>
      <c r="AK66" s="90"/>
      <c r="AL66" s="90"/>
      <c r="AM66" s="90"/>
      <c r="AN66" s="90"/>
      <c r="AO66" s="90"/>
      <c r="AP66" s="91"/>
      <c r="AV66" s="30"/>
      <c r="AW66" s="30"/>
      <c r="AX66" s="30"/>
      <c r="AY66" s="30"/>
      <c r="AZ66" s="30"/>
      <c r="BA66" s="30"/>
      <c r="BB66" s="30"/>
      <c r="BC66" s="30"/>
      <c r="BD66" s="30"/>
      <c r="BE66" s="30"/>
      <c r="BF66" s="30"/>
      <c r="BG66" s="30"/>
      <c r="BH66" s="30"/>
      <c r="BI66" s="30"/>
      <c r="BJ66" s="30"/>
      <c r="BK66" s="30"/>
      <c r="BL66" s="30"/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0"/>
      <c r="CA66" s="30"/>
      <c r="CB66" s="30"/>
      <c r="CC66" s="30"/>
      <c r="CD66" s="30"/>
    </row>
    <row r="67" spans="1:82" ht="11.25" customHeight="1" x14ac:dyDescent="0.2">
      <c r="A67" s="110" t="s">
        <v>92</v>
      </c>
      <c r="B67" s="90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0"/>
      <c r="AA67" s="90"/>
      <c r="AB67" s="90"/>
      <c r="AC67" s="90"/>
      <c r="AD67" s="90"/>
      <c r="AE67" s="90"/>
      <c r="AF67" s="90"/>
      <c r="AG67" s="90"/>
      <c r="AH67" s="90"/>
      <c r="AI67" s="90"/>
      <c r="AJ67" s="90"/>
      <c r="AK67" s="90"/>
      <c r="AL67" s="90"/>
      <c r="AM67" s="90"/>
      <c r="AN67" s="90"/>
      <c r="AO67" s="90"/>
      <c r="AP67" s="91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30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0"/>
      <c r="CA67" s="30"/>
      <c r="CB67" s="30"/>
      <c r="CC67" s="30"/>
      <c r="CD67" s="30"/>
    </row>
    <row r="68" spans="1:82" ht="0.75" customHeight="1" x14ac:dyDescent="0.2">
      <c r="A68" s="92"/>
      <c r="B68" s="93"/>
      <c r="C68" s="93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3"/>
      <c r="Z68" s="93"/>
      <c r="AA68" s="93"/>
      <c r="AB68" s="93"/>
      <c r="AC68" s="93"/>
      <c r="AD68" s="93"/>
      <c r="AE68" s="93"/>
      <c r="AF68" s="93"/>
      <c r="AG68" s="93"/>
      <c r="AH68" s="93"/>
      <c r="AI68" s="93"/>
      <c r="AJ68" s="93"/>
      <c r="AK68" s="93"/>
      <c r="AL68" s="93"/>
      <c r="AM68" s="93"/>
      <c r="AN68" s="93"/>
      <c r="AO68" s="93"/>
      <c r="AP68" s="94"/>
    </row>
    <row r="69" spans="1:82" ht="11.25" customHeight="1" x14ac:dyDescent="0.2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</row>
    <row r="70" spans="1:82" ht="11.25" customHeight="1" x14ac:dyDescent="0.2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</row>
    <row r="71" spans="1:82" ht="11.25" customHeight="1" x14ac:dyDescent="0.2">
      <c r="A71" s="122" t="s">
        <v>56</v>
      </c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  <c r="Z71" s="122"/>
      <c r="AA71" s="122"/>
      <c r="AB71" s="122"/>
      <c r="AC71" s="122"/>
      <c r="AD71" s="122"/>
      <c r="AE71" s="122"/>
      <c r="AF71" s="122"/>
      <c r="AG71" s="122"/>
      <c r="AH71" s="122"/>
      <c r="AI71" s="122"/>
      <c r="AJ71" s="122"/>
      <c r="AK71" s="122"/>
      <c r="AL71" s="122"/>
      <c r="AM71" s="122"/>
      <c r="AN71" s="122"/>
      <c r="AO71" s="122"/>
      <c r="AP71" s="122"/>
    </row>
    <row r="72" spans="1:82" ht="11.25" customHeight="1" x14ac:dyDescent="0.2">
      <c r="A72" s="123" t="s">
        <v>59</v>
      </c>
      <c r="B72" s="124"/>
      <c r="C72" s="124"/>
      <c r="D72" s="124"/>
      <c r="E72" s="124"/>
      <c r="F72" s="124"/>
      <c r="G72" s="124"/>
      <c r="H72" s="124"/>
      <c r="I72" s="124"/>
      <c r="J72" s="124"/>
      <c r="K72" s="124"/>
      <c r="L72" s="124"/>
      <c r="M72" s="124"/>
      <c r="N72" s="124"/>
      <c r="O72" s="124"/>
      <c r="P72" s="124"/>
      <c r="Q72" s="124"/>
      <c r="R72" s="124"/>
      <c r="S72" s="124"/>
      <c r="T72" s="124"/>
      <c r="U72" s="124"/>
      <c r="V72" s="124"/>
      <c r="W72" s="124"/>
      <c r="X72" s="124"/>
      <c r="Y72" s="124"/>
      <c r="Z72" s="27" t="str">
        <f>IF(C_PRIORITY="0","þ","¨")</f>
        <v>¨</v>
      </c>
      <c r="AA72" s="125" t="s">
        <v>60</v>
      </c>
      <c r="AB72" s="125"/>
      <c r="AC72" s="125"/>
      <c r="AD72" s="125"/>
      <c r="AE72" s="125"/>
      <c r="AF72" s="125"/>
      <c r="AG72" s="125"/>
      <c r="AH72" s="27" t="str">
        <f>IF(C_PRIORITY="0","þ","¨")</f>
        <v>¨</v>
      </c>
      <c r="AI72" s="125" t="s">
        <v>61</v>
      </c>
      <c r="AJ72" s="125"/>
      <c r="AK72" s="125"/>
      <c r="AL72" s="125"/>
      <c r="AM72" s="125"/>
      <c r="AN72" s="125"/>
      <c r="AO72" s="125"/>
      <c r="AP72" s="126"/>
    </row>
    <row r="73" spans="1:82" ht="11.25" customHeight="1" x14ac:dyDescent="0.2">
      <c r="A73" s="110" t="s">
        <v>65</v>
      </c>
      <c r="B73" s="90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P73" s="90"/>
      <c r="Q73" s="90"/>
      <c r="R73" s="90"/>
      <c r="S73" s="90"/>
      <c r="T73" s="90"/>
      <c r="U73" s="90"/>
      <c r="V73" s="90"/>
      <c r="W73" s="90"/>
      <c r="X73" s="90"/>
      <c r="Y73" s="90"/>
      <c r="Z73" s="90"/>
      <c r="AA73" s="90"/>
      <c r="AB73" s="90"/>
      <c r="AC73" s="90"/>
      <c r="AD73" s="90"/>
      <c r="AE73" s="90"/>
      <c r="AF73" s="90"/>
      <c r="AG73" s="90"/>
      <c r="AH73" s="90"/>
      <c r="AI73" s="90"/>
      <c r="AJ73" s="90"/>
      <c r="AK73" s="90"/>
      <c r="AL73" s="90"/>
      <c r="AM73" s="90"/>
      <c r="AN73" s="90"/>
      <c r="AO73" s="90"/>
      <c r="AP73" s="91"/>
    </row>
    <row r="74" spans="1:82" ht="11.25" customHeight="1" x14ac:dyDescent="0.2">
      <c r="A74" s="110" t="s">
        <v>66</v>
      </c>
      <c r="B74" s="90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0"/>
      <c r="X74" s="90"/>
      <c r="Y74" s="90"/>
      <c r="Z74" s="90"/>
      <c r="AA74" s="90"/>
      <c r="AB74" s="90"/>
      <c r="AC74" s="90"/>
      <c r="AD74" s="90"/>
      <c r="AE74" s="90"/>
      <c r="AF74" s="90"/>
      <c r="AG74" s="90"/>
      <c r="AH74" s="90"/>
      <c r="AI74" s="90"/>
      <c r="AJ74" s="90"/>
      <c r="AK74" s="90"/>
      <c r="AL74" s="90"/>
      <c r="AM74" s="90"/>
      <c r="AN74" s="90"/>
      <c r="AO74" s="90"/>
      <c r="AP74" s="91"/>
    </row>
    <row r="75" spans="1:82" ht="11.25" customHeight="1" x14ac:dyDescent="0.2">
      <c r="A75" s="110" t="s">
        <v>67</v>
      </c>
      <c r="B75" s="90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  <c r="W75" s="90"/>
      <c r="X75" s="90"/>
      <c r="Y75" s="90"/>
      <c r="Z75" s="90"/>
      <c r="AA75" s="90"/>
      <c r="AB75" s="90"/>
      <c r="AC75" s="90"/>
      <c r="AD75" s="90"/>
      <c r="AE75" s="90"/>
      <c r="AF75" s="90"/>
      <c r="AG75" s="90"/>
      <c r="AH75" s="90"/>
      <c r="AI75" s="90"/>
      <c r="AJ75" s="90"/>
      <c r="AK75" s="90"/>
      <c r="AL75" s="90"/>
      <c r="AM75" s="90"/>
      <c r="AN75" s="90"/>
      <c r="AO75" s="90"/>
      <c r="AP75" s="91"/>
    </row>
    <row r="76" spans="1:82" ht="11.25" customHeight="1" x14ac:dyDescent="0.2">
      <c r="A76" s="110" t="s">
        <v>68</v>
      </c>
      <c r="B76" s="90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90"/>
      <c r="X76" s="90"/>
      <c r="Y76" s="90"/>
      <c r="Z76" s="90"/>
      <c r="AA76" s="90"/>
      <c r="AB76" s="90"/>
      <c r="AC76" s="90"/>
      <c r="AD76" s="90"/>
      <c r="AE76" s="90"/>
      <c r="AF76" s="90"/>
      <c r="AG76" s="90"/>
      <c r="AH76" s="90"/>
      <c r="AI76" s="90"/>
      <c r="AJ76" s="90"/>
      <c r="AK76" s="90"/>
      <c r="AL76" s="90"/>
      <c r="AM76" s="90"/>
      <c r="AN76" s="90"/>
      <c r="AO76" s="90"/>
      <c r="AP76" s="91"/>
    </row>
    <row r="77" spans="1:82" ht="11.25" customHeight="1" x14ac:dyDescent="0.2">
      <c r="A77" s="110" t="s">
        <v>69</v>
      </c>
      <c r="B77" s="90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/>
      <c r="X77" s="90"/>
      <c r="Y77" s="90"/>
      <c r="Z77" s="90"/>
      <c r="AA77" s="90"/>
      <c r="AB77" s="90"/>
      <c r="AC77" s="90"/>
      <c r="AD77" s="90"/>
      <c r="AE77" s="90"/>
      <c r="AF77" s="90"/>
      <c r="AG77" s="90"/>
      <c r="AH77" s="90"/>
      <c r="AI77" s="90"/>
      <c r="AJ77" s="90"/>
      <c r="AK77" s="90"/>
      <c r="AL77" s="90"/>
      <c r="AM77" s="90"/>
      <c r="AN77" s="90"/>
      <c r="AO77" s="90"/>
      <c r="AP77" s="91"/>
    </row>
    <row r="78" spans="1:82" ht="11.25" customHeight="1" x14ac:dyDescent="0.2">
      <c r="A78" s="110" t="s">
        <v>70</v>
      </c>
      <c r="B78" s="90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90"/>
      <c r="X78" s="90"/>
      <c r="Y78" s="90"/>
      <c r="Z78" s="90"/>
      <c r="AA78" s="90"/>
      <c r="AB78" s="90"/>
      <c r="AC78" s="90"/>
      <c r="AD78" s="90"/>
      <c r="AE78" s="90"/>
      <c r="AF78" s="90"/>
      <c r="AG78" s="90"/>
      <c r="AH78" s="90"/>
      <c r="AI78" s="90"/>
      <c r="AJ78" s="90"/>
      <c r="AK78" s="90"/>
      <c r="AL78" s="90"/>
      <c r="AM78" s="90"/>
      <c r="AN78" s="90"/>
      <c r="AO78" s="90"/>
      <c r="AP78" s="91"/>
    </row>
    <row r="79" spans="1:82" ht="11.25" customHeight="1" x14ac:dyDescent="0.2">
      <c r="A79" s="110" t="s">
        <v>110</v>
      </c>
      <c r="B79" s="90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P79" s="90"/>
      <c r="Q79" s="90"/>
      <c r="R79" s="90"/>
      <c r="S79" s="90"/>
      <c r="T79" s="90"/>
      <c r="U79" s="90"/>
      <c r="V79" s="90"/>
      <c r="W79" s="90"/>
      <c r="X79" s="90"/>
      <c r="Y79" s="90"/>
      <c r="Z79" s="90"/>
      <c r="AA79" s="90"/>
      <c r="AB79" s="90"/>
      <c r="AC79" s="90"/>
      <c r="AD79" s="90"/>
      <c r="AE79" s="90"/>
      <c r="AF79" s="90"/>
      <c r="AG79" s="90"/>
      <c r="AH79" s="90"/>
      <c r="AI79" s="90"/>
      <c r="AJ79" s="90"/>
      <c r="AK79" s="90"/>
      <c r="AL79" s="90"/>
      <c r="AM79" s="90"/>
      <c r="AN79" s="90"/>
      <c r="AO79" s="90"/>
      <c r="AP79" s="91"/>
    </row>
    <row r="80" spans="1:82" ht="11.25" customHeight="1" x14ac:dyDescent="0.2">
      <c r="A80" s="110" t="s">
        <v>71</v>
      </c>
      <c r="B80" s="90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P80" s="90"/>
      <c r="Q80" s="90"/>
      <c r="R80" s="90"/>
      <c r="S80" s="90"/>
      <c r="T80" s="90"/>
      <c r="U80" s="90"/>
      <c r="V80" s="90"/>
      <c r="W80" s="90"/>
      <c r="X80" s="90"/>
      <c r="Y80" s="90"/>
      <c r="Z80" s="90"/>
      <c r="AA80" s="90"/>
      <c r="AB80" s="90"/>
      <c r="AC80" s="90"/>
      <c r="AD80" s="90"/>
      <c r="AE80" s="90"/>
      <c r="AF80" s="90"/>
      <c r="AG80" s="90"/>
      <c r="AH80" s="90"/>
      <c r="AI80" s="90"/>
      <c r="AJ80" s="90"/>
      <c r="AK80" s="90"/>
      <c r="AL80" s="90"/>
      <c r="AM80" s="90"/>
      <c r="AN80" s="90"/>
      <c r="AO80" s="90"/>
      <c r="AP80" s="91"/>
    </row>
    <row r="81" spans="1:42" ht="11.25" customHeight="1" x14ac:dyDescent="0.2">
      <c r="A81" s="110" t="s">
        <v>72</v>
      </c>
      <c r="B81" s="90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P81" s="90"/>
      <c r="Q81" s="90"/>
      <c r="R81" s="90"/>
      <c r="S81" s="90"/>
      <c r="T81" s="90"/>
      <c r="U81" s="90"/>
      <c r="V81" s="90"/>
      <c r="W81" s="90"/>
      <c r="X81" s="90"/>
      <c r="Y81" s="90"/>
      <c r="Z81" s="90"/>
      <c r="AA81" s="90"/>
      <c r="AB81" s="90"/>
      <c r="AC81" s="90"/>
      <c r="AD81" s="90"/>
      <c r="AE81" s="90"/>
      <c r="AF81" s="90"/>
      <c r="AG81" s="90"/>
      <c r="AH81" s="90"/>
      <c r="AI81" s="90"/>
      <c r="AJ81" s="90"/>
      <c r="AK81" s="90"/>
      <c r="AL81" s="90"/>
      <c r="AM81" s="90"/>
      <c r="AN81" s="90"/>
      <c r="AO81" s="90"/>
      <c r="AP81" s="91"/>
    </row>
    <row r="82" spans="1:42" ht="11.25" customHeight="1" x14ac:dyDescent="0.2">
      <c r="A82" s="110" t="s">
        <v>73</v>
      </c>
      <c r="B82" s="90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P82" s="90"/>
      <c r="Q82" s="90"/>
      <c r="R82" s="90"/>
      <c r="S82" s="90"/>
      <c r="T82" s="90"/>
      <c r="U82" s="90"/>
      <c r="V82" s="90"/>
      <c r="W82" s="90"/>
      <c r="X82" s="90"/>
      <c r="Y82" s="90"/>
      <c r="Z82" s="90"/>
      <c r="AA82" s="90"/>
      <c r="AB82" s="90"/>
      <c r="AC82" s="90"/>
      <c r="AD82" s="90"/>
      <c r="AE82" s="90"/>
      <c r="AF82" s="90"/>
      <c r="AG82" s="90"/>
      <c r="AH82" s="90"/>
      <c r="AI82" s="90"/>
      <c r="AJ82" s="90"/>
      <c r="AK82" s="90"/>
      <c r="AL82" s="90"/>
      <c r="AM82" s="90"/>
      <c r="AN82" s="90"/>
      <c r="AO82" s="90"/>
      <c r="AP82" s="91"/>
    </row>
    <row r="83" spans="1:42" ht="12" customHeight="1" x14ac:dyDescent="0.2">
      <c r="A83" s="110" t="s">
        <v>101</v>
      </c>
      <c r="B83" s="90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90"/>
      <c r="V83" s="90"/>
      <c r="W83" s="90"/>
      <c r="X83" s="90"/>
      <c r="Y83" s="90"/>
      <c r="Z83" s="90"/>
      <c r="AA83" s="90"/>
      <c r="AB83" s="90"/>
      <c r="AC83" s="90"/>
      <c r="AD83" s="90"/>
      <c r="AE83" s="90"/>
      <c r="AF83" s="90"/>
      <c r="AG83" s="90"/>
      <c r="AH83" s="90"/>
      <c r="AI83" s="90"/>
      <c r="AJ83" s="90"/>
      <c r="AK83" s="90"/>
      <c r="AL83" s="90"/>
      <c r="AM83" s="90"/>
      <c r="AN83" s="90"/>
      <c r="AO83" s="90"/>
      <c r="AP83" s="91"/>
    </row>
    <row r="84" spans="1:42" ht="11.25" customHeight="1" x14ac:dyDescent="0.2">
      <c r="A84" s="110" t="s">
        <v>102</v>
      </c>
      <c r="B84" s="90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P84" s="90"/>
      <c r="Q84" s="90"/>
      <c r="R84" s="90"/>
      <c r="S84" s="90"/>
      <c r="T84" s="90"/>
      <c r="U84" s="90"/>
      <c r="V84" s="90"/>
      <c r="W84" s="90"/>
      <c r="X84" s="90"/>
      <c r="Y84" s="90"/>
      <c r="Z84" s="90"/>
      <c r="AA84" s="90"/>
      <c r="AB84" s="90"/>
      <c r="AC84" s="90"/>
      <c r="AD84" s="90"/>
      <c r="AE84" s="90"/>
      <c r="AF84" s="90"/>
      <c r="AG84" s="90"/>
      <c r="AH84" s="90"/>
      <c r="AI84" s="90"/>
      <c r="AJ84" s="90"/>
      <c r="AK84" s="90"/>
      <c r="AL84" s="90"/>
      <c r="AM84" s="90"/>
      <c r="AN84" s="90"/>
      <c r="AO84" s="90"/>
      <c r="AP84" s="91"/>
    </row>
    <row r="85" spans="1:42" ht="11.25" customHeight="1" x14ac:dyDescent="0.2">
      <c r="A85" s="110" t="s">
        <v>74</v>
      </c>
      <c r="B85" s="90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P85" s="90"/>
      <c r="Q85" s="90"/>
      <c r="R85" s="90"/>
      <c r="S85" s="90"/>
      <c r="T85" s="90"/>
      <c r="U85" s="90"/>
      <c r="V85" s="90"/>
      <c r="W85" s="90"/>
      <c r="X85" s="90"/>
      <c r="Y85" s="90"/>
      <c r="Z85" s="90"/>
      <c r="AA85" s="90"/>
      <c r="AB85" s="90"/>
      <c r="AC85" s="90"/>
      <c r="AD85" s="90"/>
      <c r="AE85" s="90"/>
      <c r="AF85" s="90"/>
      <c r="AG85" s="90"/>
      <c r="AH85" s="90"/>
      <c r="AI85" s="90"/>
      <c r="AJ85" s="90"/>
      <c r="AK85" s="90"/>
      <c r="AL85" s="90"/>
      <c r="AM85" s="90"/>
      <c r="AN85" s="90"/>
      <c r="AO85" s="90"/>
      <c r="AP85" s="91"/>
    </row>
    <row r="86" spans="1:42" ht="11.25" customHeight="1" x14ac:dyDescent="0.2">
      <c r="A86" s="110" t="s">
        <v>75</v>
      </c>
      <c r="B86" s="90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P86" s="90"/>
      <c r="Q86" s="90"/>
      <c r="R86" s="90"/>
      <c r="S86" s="90"/>
      <c r="T86" s="90"/>
      <c r="U86" s="90"/>
      <c r="V86" s="90"/>
      <c r="W86" s="90"/>
      <c r="X86" s="90"/>
      <c r="Y86" s="90"/>
      <c r="Z86" s="90"/>
      <c r="AA86" s="90"/>
      <c r="AB86" s="90"/>
      <c r="AC86" s="90"/>
      <c r="AD86" s="90"/>
      <c r="AE86" s="90"/>
      <c r="AF86" s="90"/>
      <c r="AG86" s="90"/>
      <c r="AH86" s="90"/>
      <c r="AI86" s="90"/>
      <c r="AJ86" s="90"/>
      <c r="AK86" s="90"/>
      <c r="AL86" s="90"/>
      <c r="AM86" s="90"/>
      <c r="AN86" s="90"/>
      <c r="AO86" s="90"/>
      <c r="AP86" s="91"/>
    </row>
    <row r="87" spans="1:42" ht="11.25" customHeight="1" x14ac:dyDescent="0.2">
      <c r="A87" s="127" t="s">
        <v>76</v>
      </c>
      <c r="B87" s="128"/>
      <c r="C87" s="128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8"/>
      <c r="Q87" s="128"/>
      <c r="R87" s="128"/>
      <c r="S87" s="128"/>
      <c r="T87" s="128"/>
      <c r="U87" s="128"/>
      <c r="V87" s="128"/>
      <c r="W87" s="128"/>
      <c r="X87" s="128"/>
      <c r="Y87" s="128"/>
      <c r="Z87" s="128"/>
      <c r="AA87" s="128"/>
      <c r="AB87" s="128"/>
      <c r="AC87" s="128"/>
      <c r="AD87" s="128"/>
      <c r="AE87" s="128"/>
      <c r="AF87" s="128"/>
      <c r="AG87" s="128"/>
      <c r="AH87" s="128"/>
      <c r="AI87" s="128"/>
      <c r="AJ87" s="128"/>
      <c r="AK87" s="128"/>
      <c r="AL87" s="128"/>
      <c r="AM87" s="128"/>
      <c r="AN87" s="128"/>
      <c r="AO87" s="128"/>
      <c r="AP87" s="129"/>
    </row>
    <row r="88" spans="1:42" ht="11.25" customHeight="1" x14ac:dyDescent="0.2">
      <c r="A88" s="110" t="s">
        <v>77</v>
      </c>
      <c r="B88" s="90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90"/>
      <c r="R88" s="90"/>
      <c r="S88" s="90"/>
      <c r="T88" s="90"/>
      <c r="U88" s="90"/>
      <c r="V88" s="90"/>
      <c r="W88" s="90"/>
      <c r="X88" s="90"/>
      <c r="Y88" s="90"/>
      <c r="Z88" s="90"/>
      <c r="AA88" s="90"/>
      <c r="AB88" s="90"/>
      <c r="AC88" s="90"/>
      <c r="AD88" s="90"/>
      <c r="AE88" s="90"/>
      <c r="AF88" s="90"/>
      <c r="AG88" s="90"/>
      <c r="AH88" s="90"/>
      <c r="AI88" s="90"/>
      <c r="AJ88" s="90"/>
      <c r="AK88" s="90"/>
      <c r="AL88" s="90"/>
      <c r="AM88" s="90"/>
      <c r="AN88" s="90"/>
      <c r="AO88" s="90"/>
      <c r="AP88" s="91"/>
    </row>
    <row r="89" spans="1:42" ht="24" customHeight="1" x14ac:dyDescent="0.2">
      <c r="A89" s="130" t="s">
        <v>100</v>
      </c>
      <c r="B89" s="131"/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  <c r="O89" s="131"/>
      <c r="P89" s="131"/>
      <c r="Q89" s="131"/>
      <c r="R89" s="131"/>
      <c r="S89" s="131"/>
      <c r="T89" s="131"/>
      <c r="U89" s="131"/>
      <c r="V89" s="131"/>
      <c r="W89" s="131"/>
      <c r="X89" s="131"/>
      <c r="Y89" s="131"/>
      <c r="Z89" s="131"/>
      <c r="AA89" s="131"/>
      <c r="AB89" s="131"/>
      <c r="AC89" s="131"/>
      <c r="AD89" s="131"/>
      <c r="AE89" s="131"/>
      <c r="AF89" s="131"/>
      <c r="AG89" s="131"/>
      <c r="AH89" s="131"/>
      <c r="AI89" s="131"/>
      <c r="AJ89" s="131"/>
      <c r="AK89" s="131"/>
      <c r="AL89" s="131"/>
      <c r="AM89" s="131"/>
      <c r="AN89" s="131"/>
      <c r="AO89" s="131"/>
      <c r="AP89" s="132"/>
    </row>
    <row r="90" spans="1:42" ht="11.25" customHeight="1" x14ac:dyDescent="0.2">
      <c r="A90" s="110" t="s">
        <v>62</v>
      </c>
      <c r="B90" s="90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P90" s="90"/>
      <c r="Q90" s="90"/>
      <c r="R90" s="90"/>
      <c r="S90" s="90"/>
      <c r="T90" s="90"/>
      <c r="U90" s="90"/>
      <c r="V90" s="90"/>
      <c r="W90" s="90"/>
      <c r="X90" s="90"/>
      <c r="Y90" s="90"/>
      <c r="Z90" s="90"/>
      <c r="AA90" s="90"/>
      <c r="AB90" s="90"/>
      <c r="AC90" s="90"/>
      <c r="AD90" s="90"/>
      <c r="AE90" s="90"/>
      <c r="AF90" s="90"/>
      <c r="AG90" s="90"/>
      <c r="AH90" s="90"/>
      <c r="AI90" s="90"/>
      <c r="AJ90" s="90"/>
      <c r="AK90" s="90"/>
      <c r="AL90" s="90"/>
      <c r="AM90" s="90"/>
      <c r="AN90" s="90"/>
      <c r="AO90" s="90"/>
      <c r="AP90" s="91"/>
    </row>
    <row r="91" spans="1:42" ht="11.25" customHeight="1" x14ac:dyDescent="0.2">
      <c r="A91" s="127" t="s">
        <v>63</v>
      </c>
      <c r="B91" s="128"/>
      <c r="C91" s="128"/>
      <c r="D91" s="128"/>
      <c r="E91" s="128"/>
      <c r="F91" s="128"/>
      <c r="G91" s="128"/>
      <c r="H91" s="128"/>
      <c r="I91" s="128"/>
      <c r="J91" s="128"/>
      <c r="K91" s="128"/>
      <c r="L91" s="128"/>
      <c r="M91" s="128"/>
      <c r="N91" s="128"/>
      <c r="O91" s="128"/>
      <c r="P91" s="128"/>
      <c r="Q91" s="128"/>
      <c r="R91" s="128"/>
      <c r="S91" s="128"/>
      <c r="T91" s="128"/>
      <c r="U91" s="128"/>
      <c r="V91" s="128"/>
      <c r="W91" s="128"/>
      <c r="X91" s="128"/>
      <c r="Y91" s="128"/>
      <c r="Z91" s="128"/>
      <c r="AA91" s="128"/>
      <c r="AB91" s="128"/>
      <c r="AC91" s="128"/>
      <c r="AD91" s="128"/>
      <c r="AE91" s="128"/>
      <c r="AF91" s="128"/>
      <c r="AG91" s="128"/>
      <c r="AH91" s="128"/>
      <c r="AI91" s="128"/>
      <c r="AJ91" s="128"/>
      <c r="AK91" s="128"/>
      <c r="AL91" s="128"/>
      <c r="AM91" s="128"/>
      <c r="AN91" s="128"/>
      <c r="AO91" s="128"/>
      <c r="AP91" s="129"/>
    </row>
    <row r="92" spans="1:42" ht="11.25" customHeight="1" x14ac:dyDescent="0.2">
      <c r="A92" s="127" t="s">
        <v>64</v>
      </c>
      <c r="B92" s="128"/>
      <c r="C92" s="128"/>
      <c r="D92" s="128"/>
      <c r="E92" s="128"/>
      <c r="F92" s="128"/>
      <c r="G92" s="128"/>
      <c r="H92" s="128"/>
      <c r="I92" s="128"/>
      <c r="J92" s="128"/>
      <c r="K92" s="128"/>
      <c r="L92" s="128"/>
      <c r="M92" s="128"/>
      <c r="N92" s="128"/>
      <c r="O92" s="128"/>
      <c r="P92" s="128"/>
      <c r="Q92" s="128"/>
      <c r="R92" s="128"/>
      <c r="S92" s="128"/>
      <c r="T92" s="128"/>
      <c r="U92" s="128"/>
      <c r="V92" s="128"/>
      <c r="W92" s="128"/>
      <c r="X92" s="128"/>
      <c r="Y92" s="128"/>
      <c r="Z92" s="128"/>
      <c r="AA92" s="128"/>
      <c r="AB92" s="128"/>
      <c r="AC92" s="128"/>
      <c r="AD92" s="128"/>
      <c r="AE92" s="128"/>
      <c r="AF92" s="128"/>
      <c r="AG92" s="128"/>
      <c r="AH92" s="128"/>
      <c r="AI92" s="128"/>
      <c r="AJ92" s="128"/>
      <c r="AK92" s="128"/>
      <c r="AL92" s="128"/>
      <c r="AM92" s="128"/>
      <c r="AN92" s="128"/>
      <c r="AO92" s="128"/>
      <c r="AP92" s="129"/>
    </row>
    <row r="93" spans="1:42" ht="11.25" customHeight="1" x14ac:dyDescent="0.2">
      <c r="A93" s="110" t="s">
        <v>78</v>
      </c>
      <c r="B93" s="90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P93" s="90"/>
      <c r="Q93" s="90"/>
      <c r="R93" s="90"/>
      <c r="S93" s="90"/>
      <c r="T93" s="90"/>
      <c r="U93" s="90"/>
      <c r="V93" s="90"/>
      <c r="W93" s="90"/>
      <c r="X93" s="90"/>
      <c r="Y93" s="90"/>
      <c r="Z93" s="90"/>
      <c r="AA93" s="90"/>
      <c r="AB93" s="90"/>
      <c r="AC93" s="90"/>
      <c r="AD93" s="90"/>
      <c r="AE93" s="90"/>
      <c r="AF93" s="90"/>
      <c r="AG93" s="90"/>
      <c r="AH93" s="90"/>
      <c r="AI93" s="90"/>
      <c r="AJ93" s="90"/>
      <c r="AK93" s="90"/>
      <c r="AL93" s="90"/>
      <c r="AM93" s="90"/>
      <c r="AN93" s="90"/>
      <c r="AO93" s="90"/>
      <c r="AP93" s="91"/>
    </row>
    <row r="94" spans="1:42" ht="11.25" customHeight="1" x14ac:dyDescent="0.2">
      <c r="A94" s="110" t="s">
        <v>79</v>
      </c>
      <c r="B94" s="90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0"/>
      <c r="R94" s="90"/>
      <c r="S94" s="90"/>
      <c r="T94" s="90"/>
      <c r="U94" s="90"/>
      <c r="V94" s="90"/>
      <c r="W94" s="90"/>
      <c r="X94" s="90"/>
      <c r="Y94" s="90"/>
      <c r="Z94" s="90"/>
      <c r="AA94" s="90"/>
      <c r="AB94" s="90"/>
      <c r="AC94" s="90"/>
      <c r="AD94" s="90"/>
      <c r="AE94" s="90"/>
      <c r="AF94" s="90"/>
      <c r="AG94" s="90"/>
      <c r="AH94" s="90"/>
      <c r="AI94" s="90"/>
      <c r="AJ94" s="90"/>
      <c r="AK94" s="90"/>
      <c r="AL94" s="90"/>
      <c r="AM94" s="90"/>
      <c r="AN94" s="90"/>
      <c r="AO94" s="90"/>
      <c r="AP94" s="91"/>
    </row>
    <row r="95" spans="1:42" ht="11.25" customHeight="1" x14ac:dyDescent="0.2">
      <c r="A95" s="127" t="s">
        <v>80</v>
      </c>
      <c r="B95" s="128"/>
      <c r="C95" s="128"/>
      <c r="D95" s="128"/>
      <c r="E95" s="128"/>
      <c r="F95" s="128"/>
      <c r="G95" s="128"/>
      <c r="H95" s="128"/>
      <c r="I95" s="128"/>
      <c r="J95" s="128"/>
      <c r="K95" s="128"/>
      <c r="L95" s="128"/>
      <c r="M95" s="128"/>
      <c r="N95" s="128"/>
      <c r="O95" s="128"/>
      <c r="P95" s="128"/>
      <c r="Q95" s="128"/>
      <c r="R95" s="128"/>
      <c r="S95" s="128"/>
      <c r="T95" s="128"/>
      <c r="U95" s="128"/>
      <c r="V95" s="128"/>
      <c r="W95" s="128"/>
      <c r="X95" s="128"/>
      <c r="Y95" s="128"/>
      <c r="Z95" s="128"/>
      <c r="AA95" s="128"/>
      <c r="AB95" s="128"/>
      <c r="AC95" s="128"/>
      <c r="AD95" s="128"/>
      <c r="AE95" s="128"/>
      <c r="AF95" s="128"/>
      <c r="AG95" s="128"/>
      <c r="AH95" s="128"/>
      <c r="AI95" s="128"/>
      <c r="AJ95" s="128"/>
      <c r="AK95" s="128"/>
      <c r="AL95" s="128"/>
      <c r="AM95" s="128"/>
      <c r="AN95" s="128"/>
      <c r="AO95" s="128"/>
      <c r="AP95" s="129"/>
    </row>
    <row r="96" spans="1:42" ht="11.25" customHeight="1" x14ac:dyDescent="0.2">
      <c r="A96" s="127" t="s">
        <v>81</v>
      </c>
      <c r="B96" s="128"/>
      <c r="C96" s="128"/>
      <c r="D96" s="128"/>
      <c r="E96" s="128"/>
      <c r="F96" s="128"/>
      <c r="G96" s="128"/>
      <c r="H96" s="128"/>
      <c r="I96" s="128"/>
      <c r="J96" s="128"/>
      <c r="K96" s="128"/>
      <c r="L96" s="128"/>
      <c r="M96" s="128"/>
      <c r="N96" s="128"/>
      <c r="O96" s="128"/>
      <c r="P96" s="128"/>
      <c r="Q96" s="128"/>
      <c r="R96" s="128"/>
      <c r="S96" s="128"/>
      <c r="T96" s="128"/>
      <c r="U96" s="128"/>
      <c r="V96" s="128"/>
      <c r="W96" s="128"/>
      <c r="X96" s="128"/>
      <c r="Y96" s="128"/>
      <c r="Z96" s="128"/>
      <c r="AA96" s="128"/>
      <c r="AB96" s="128"/>
      <c r="AC96" s="128"/>
      <c r="AD96" s="128"/>
      <c r="AE96" s="128"/>
      <c r="AF96" s="128"/>
      <c r="AG96" s="128"/>
      <c r="AH96" s="128"/>
      <c r="AI96" s="128"/>
      <c r="AJ96" s="128"/>
      <c r="AK96" s="128"/>
      <c r="AL96" s="128"/>
      <c r="AM96" s="128"/>
      <c r="AN96" s="128"/>
      <c r="AO96" s="128"/>
      <c r="AP96" s="129"/>
    </row>
    <row r="97" spans="1:42" ht="11.25" customHeight="1" x14ac:dyDescent="0.2">
      <c r="A97" s="110" t="s">
        <v>82</v>
      </c>
      <c r="B97" s="90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P97" s="90"/>
      <c r="Q97" s="90"/>
      <c r="R97" s="90"/>
      <c r="S97" s="90"/>
      <c r="T97" s="90"/>
      <c r="U97" s="90"/>
      <c r="V97" s="90"/>
      <c r="W97" s="90"/>
      <c r="X97" s="90"/>
      <c r="Y97" s="90"/>
      <c r="Z97" s="90"/>
      <c r="AA97" s="90"/>
      <c r="AB97" s="90"/>
      <c r="AC97" s="90"/>
      <c r="AD97" s="90"/>
      <c r="AE97" s="90"/>
      <c r="AF97" s="90"/>
      <c r="AG97" s="90"/>
      <c r="AH97" s="90"/>
      <c r="AI97" s="90"/>
      <c r="AJ97" s="90"/>
      <c r="AK97" s="90"/>
      <c r="AL97" s="90"/>
      <c r="AM97" s="90"/>
      <c r="AN97" s="90"/>
      <c r="AO97" s="90"/>
      <c r="AP97" s="91"/>
    </row>
    <row r="98" spans="1:42" ht="19.5" customHeight="1" x14ac:dyDescent="0.2">
      <c r="A98" s="92" t="s">
        <v>103</v>
      </c>
      <c r="B98" s="133"/>
      <c r="C98" s="133"/>
      <c r="D98" s="133"/>
      <c r="E98" s="133"/>
      <c r="F98" s="133"/>
      <c r="G98" s="133"/>
      <c r="H98" s="133"/>
      <c r="I98" s="133"/>
      <c r="J98" s="133"/>
      <c r="K98" s="133"/>
      <c r="L98" s="133"/>
      <c r="M98" s="133"/>
      <c r="N98" s="133"/>
      <c r="O98" s="133"/>
      <c r="P98" s="133"/>
      <c r="Q98" s="133"/>
      <c r="R98" s="133"/>
      <c r="S98" s="133"/>
      <c r="T98" s="133"/>
      <c r="U98" s="133"/>
      <c r="V98" s="133"/>
      <c r="W98" s="133"/>
      <c r="X98" s="133"/>
      <c r="Y98" s="133"/>
      <c r="Z98" s="133"/>
      <c r="AA98" s="133"/>
      <c r="AB98" s="133"/>
      <c r="AC98" s="133"/>
      <c r="AD98" s="133"/>
      <c r="AE98" s="133"/>
      <c r="AF98" s="133"/>
      <c r="AG98" s="133"/>
      <c r="AH98" s="133"/>
      <c r="AI98" s="133"/>
      <c r="AJ98" s="133"/>
      <c r="AK98" s="133"/>
      <c r="AL98" s="133"/>
      <c r="AM98" s="133"/>
      <c r="AN98" s="133"/>
      <c r="AO98" s="133"/>
      <c r="AP98" s="134"/>
    </row>
    <row r="99" spans="1:42" ht="11.25" customHeight="1" x14ac:dyDescent="0.2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13"/>
      <c r="AG99" s="12"/>
      <c r="AH99" s="12"/>
      <c r="AI99" s="12"/>
      <c r="AJ99" s="12"/>
      <c r="AK99" s="12"/>
      <c r="AL99" s="12"/>
      <c r="AM99" s="12"/>
      <c r="AN99" s="12"/>
      <c r="AO99" s="12"/>
      <c r="AP99" s="12"/>
    </row>
    <row r="100" spans="1:42" ht="11.25" customHeight="1" x14ac:dyDescent="0.2">
      <c r="A100" s="108" t="str">
        <f>"" &amp; A_DATE</f>
        <v/>
      </c>
      <c r="B100" s="108"/>
      <c r="C100" s="108"/>
      <c r="D100" s="108"/>
      <c r="E100" s="108"/>
      <c r="F100" s="108"/>
      <c r="G100" s="108"/>
      <c r="H100" s="108"/>
      <c r="J100" s="108"/>
      <c r="K100" s="108"/>
      <c r="L100" s="108"/>
      <c r="M100" s="108"/>
      <c r="N100" s="108"/>
      <c r="O100" s="108"/>
      <c r="P100" s="108"/>
      <c r="Q100" s="108"/>
      <c r="S100" s="108" t="str">
        <f>IF(ISERR((FIND(" ",C_FIO,1))),""&amp;C_FIO,MID(C_FIO,1,FIND(" ",C_FIO,1)) &amp; IF(ISERR(MID(C_FIO,FIND(" ",C_FIO,1)+1,1)),"",MID(C_FIO,FIND(" ",C_FIO,1)+1,1) &amp; ". " &amp; IF(ISERR(FIND(" ",C_FIO,FIND(" ",C_FIO,1)+1)),"",MID(C_FIO,FIND(" ",C_FIO,FIND(" ",C_FIO,1)+1)+1,1) &amp; ".")))</f>
        <v/>
      </c>
      <c r="T100" s="108"/>
      <c r="U100" s="108"/>
      <c r="V100" s="108"/>
      <c r="W100" s="108"/>
      <c r="X100" s="108"/>
      <c r="Y100" s="108"/>
      <c r="Z100" s="108"/>
      <c r="AA100" s="108"/>
      <c r="AB100" s="108"/>
      <c r="AC100" s="108"/>
      <c r="AD100" s="108"/>
      <c r="AE100" s="108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</row>
    <row r="101" spans="1:42" ht="11.25" customHeight="1" x14ac:dyDescent="0.2">
      <c r="A101" s="135" t="s">
        <v>35</v>
      </c>
      <c r="B101" s="135"/>
      <c r="C101" s="135"/>
      <c r="D101" s="135"/>
      <c r="E101" s="135"/>
      <c r="F101" s="135"/>
      <c r="G101" s="135"/>
      <c r="H101" s="135"/>
      <c r="J101" s="135" t="s">
        <v>36</v>
      </c>
      <c r="K101" s="135"/>
      <c r="L101" s="135"/>
      <c r="M101" s="135"/>
      <c r="N101" s="135"/>
      <c r="O101" s="135"/>
      <c r="P101" s="135"/>
      <c r="Q101" s="135"/>
      <c r="S101" s="135" t="s">
        <v>37</v>
      </c>
      <c r="T101" s="135"/>
      <c r="U101" s="135"/>
      <c r="V101" s="135"/>
      <c r="W101" s="135"/>
      <c r="X101" s="135"/>
      <c r="Y101" s="135"/>
      <c r="Z101" s="135"/>
      <c r="AA101" s="135"/>
      <c r="AB101" s="135"/>
      <c r="AC101" s="135"/>
      <c r="AD101" s="135"/>
      <c r="AE101" s="135"/>
      <c r="AG101" s="136"/>
      <c r="AH101" s="136"/>
      <c r="AI101" s="136"/>
      <c r="AJ101" s="136"/>
      <c r="AK101" s="136"/>
      <c r="AL101" s="136"/>
      <c r="AM101" s="136"/>
      <c r="AN101" s="136"/>
      <c r="AO101" s="136"/>
      <c r="AP101" s="136"/>
    </row>
    <row r="102" spans="1:42" ht="11.25" customHeight="1" x14ac:dyDescent="0.2">
      <c r="A102" s="100" t="s">
        <v>50</v>
      </c>
      <c r="B102" s="100"/>
      <c r="C102" s="100"/>
      <c r="D102" s="100"/>
      <c r="E102" s="100"/>
      <c r="F102" s="100"/>
      <c r="G102" s="100"/>
      <c r="H102" s="100"/>
      <c r="I102" s="100"/>
      <c r="J102" s="100"/>
      <c r="K102" s="100"/>
      <c r="L102" s="100"/>
      <c r="M102" s="100"/>
      <c r="N102" s="100"/>
      <c r="O102" s="100"/>
      <c r="P102" s="100"/>
      <c r="Q102" s="100"/>
      <c r="R102" s="100"/>
      <c r="S102" s="100"/>
      <c r="T102" s="100"/>
      <c r="U102" s="100"/>
      <c r="V102" s="100"/>
      <c r="W102" s="100"/>
      <c r="X102" s="100"/>
      <c r="Y102" s="100"/>
      <c r="Z102" s="100"/>
      <c r="AA102" s="100"/>
      <c r="AB102" s="100"/>
      <c r="AC102" s="100"/>
      <c r="AD102" s="100"/>
      <c r="AE102" s="100"/>
      <c r="AF102" s="100"/>
      <c r="AG102" s="100"/>
      <c r="AH102" s="100"/>
      <c r="AI102" s="100"/>
      <c r="AJ102" s="100"/>
      <c r="AK102" s="100"/>
      <c r="AL102" s="100"/>
      <c r="AM102" s="100"/>
      <c r="AN102" s="100"/>
      <c r="AO102" s="100"/>
      <c r="AP102" s="100"/>
    </row>
    <row r="103" spans="1:42" ht="11.25" customHeight="1" x14ac:dyDescent="0.2">
      <c r="A103" s="54" t="s">
        <v>51</v>
      </c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E103" s="55"/>
      <c r="AF103" s="55"/>
      <c r="AG103" s="55"/>
      <c r="AH103" s="55"/>
      <c r="AI103" s="55"/>
      <c r="AJ103" s="55"/>
      <c r="AK103" s="55"/>
      <c r="AL103" s="55"/>
      <c r="AM103" s="55"/>
      <c r="AN103" s="55"/>
      <c r="AO103" s="55"/>
      <c r="AP103" s="59"/>
    </row>
    <row r="104" spans="1:42" ht="11.25" customHeight="1" x14ac:dyDescent="0.2">
      <c r="A104" s="22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4"/>
    </row>
    <row r="105" spans="1:42" ht="11.25" customHeight="1" x14ac:dyDescent="0.2">
      <c r="A105" s="141" t="str">
        <f>"" &amp; P_DOLG_1</f>
        <v/>
      </c>
      <c r="B105" s="142"/>
      <c r="C105" s="142"/>
      <c r="D105" s="142"/>
      <c r="E105" s="142"/>
      <c r="F105" s="142"/>
      <c r="G105" s="142"/>
      <c r="H105" s="142"/>
      <c r="I105" s="142"/>
      <c r="J105" s="142"/>
      <c r="K105" s="142"/>
      <c r="L105" s="142"/>
      <c r="M105" s="142"/>
      <c r="N105" s="142"/>
      <c r="O105" s="142"/>
      <c r="P105" s="142"/>
      <c r="Q105" s="142"/>
      <c r="R105" s="142"/>
      <c r="S105" s="142"/>
      <c r="T105" s="142"/>
      <c r="U105" s="142"/>
      <c r="V105" s="25"/>
      <c r="W105" s="143" t="str">
        <f>"" &amp; A_DATE</f>
        <v/>
      </c>
      <c r="X105" s="143"/>
      <c r="Y105" s="143"/>
      <c r="Z105" s="143"/>
      <c r="AA105" s="143"/>
      <c r="AB105" s="25"/>
      <c r="AC105" s="142"/>
      <c r="AD105" s="142"/>
      <c r="AE105" s="142"/>
      <c r="AF105" s="142"/>
      <c r="AG105" s="142"/>
      <c r="AH105" s="20"/>
      <c r="AI105" s="143" t="str">
        <f>IF(ISERR((FIND(" ",P_FIO_1,1)))," "&amp;P_FIO_1,MID(P_FIO_1,1,FIND(" ",P_FIO_1,1)) &amp; IF(ISERR(MID(P_FIO_1,FIND(" ",P_FIO_1,1)+1,1)),"",MID(P_FIO_1,FIND(" ",P_FIO_1,1)+1,1) &amp; ". " &amp; IF(ISERR(FIND(" ",P_FIO_1,FIND(" ",P_FIO_1,1)+1)),"",MID(P_FIO_1,FIND(" ",P_FIO_1,FIND(" ",P_FIO_1,1)+1)+1,1) &amp; ".")))</f>
        <v xml:space="preserve"> </v>
      </c>
      <c r="AJ105" s="143"/>
      <c r="AK105" s="143"/>
      <c r="AL105" s="143"/>
      <c r="AM105" s="143"/>
      <c r="AN105" s="143"/>
      <c r="AO105" s="143"/>
      <c r="AP105" s="144"/>
    </row>
    <row r="106" spans="1:42" ht="11.25" customHeight="1" x14ac:dyDescent="0.2">
      <c r="A106" s="137" t="s">
        <v>52</v>
      </c>
      <c r="B106" s="138"/>
      <c r="C106" s="138"/>
      <c r="D106" s="138"/>
      <c r="E106" s="138"/>
      <c r="F106" s="138"/>
      <c r="G106" s="138"/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38"/>
      <c r="T106" s="138"/>
      <c r="U106" s="138"/>
      <c r="V106" s="26"/>
      <c r="W106" s="139" t="s">
        <v>35</v>
      </c>
      <c r="X106" s="139"/>
      <c r="Y106" s="139"/>
      <c r="Z106" s="139"/>
      <c r="AA106" s="139"/>
      <c r="AB106" s="26"/>
      <c r="AC106" s="138" t="s">
        <v>53</v>
      </c>
      <c r="AD106" s="138"/>
      <c r="AE106" s="138"/>
      <c r="AF106" s="138"/>
      <c r="AG106" s="138"/>
      <c r="AH106" s="35"/>
      <c r="AI106" s="138" t="s">
        <v>37</v>
      </c>
      <c r="AJ106" s="138"/>
      <c r="AK106" s="138"/>
      <c r="AL106" s="138"/>
      <c r="AM106" s="138"/>
      <c r="AN106" s="138"/>
      <c r="AO106" s="138"/>
      <c r="AP106" s="140"/>
    </row>
  </sheetData>
  <mergeCells count="162">
    <mergeCell ref="A106:U106"/>
    <mergeCell ref="W106:AA106"/>
    <mergeCell ref="AC106:AG106"/>
    <mergeCell ref="AI106:AP106"/>
    <mergeCell ref="A102:AP102"/>
    <mergeCell ref="A103:AP103"/>
    <mergeCell ref="A105:U105"/>
    <mergeCell ref="W105:AA105"/>
    <mergeCell ref="AC105:AG105"/>
    <mergeCell ref="AI105:AP105"/>
    <mergeCell ref="A97:AP97"/>
    <mergeCell ref="A98:AP98"/>
    <mergeCell ref="A100:H100"/>
    <mergeCell ref="J100:Q100"/>
    <mergeCell ref="S100:AE100"/>
    <mergeCell ref="A101:H101"/>
    <mergeCell ref="J101:Q101"/>
    <mergeCell ref="S101:AE101"/>
    <mergeCell ref="AG101:AP101"/>
    <mergeCell ref="A91:AP91"/>
    <mergeCell ref="A92:AP92"/>
    <mergeCell ref="A93:AP93"/>
    <mergeCell ref="A94:AP94"/>
    <mergeCell ref="A95:AP95"/>
    <mergeCell ref="A96:AP96"/>
    <mergeCell ref="A85:AP85"/>
    <mergeCell ref="A86:AP86"/>
    <mergeCell ref="A87:AP87"/>
    <mergeCell ref="A88:AP88"/>
    <mergeCell ref="A89:AP89"/>
    <mergeCell ref="A90:AP90"/>
    <mergeCell ref="A79:AP79"/>
    <mergeCell ref="A80:AP80"/>
    <mergeCell ref="A81:AP81"/>
    <mergeCell ref="A82:AP82"/>
    <mergeCell ref="A83:AP83"/>
    <mergeCell ref="A84:AP84"/>
    <mergeCell ref="A73:AP73"/>
    <mergeCell ref="A74:AP74"/>
    <mergeCell ref="A75:AP75"/>
    <mergeCell ref="A76:AP76"/>
    <mergeCell ref="A77:AP77"/>
    <mergeCell ref="A78:AP78"/>
    <mergeCell ref="A65:AP65"/>
    <mergeCell ref="A66:AP66"/>
    <mergeCell ref="A67:AP67"/>
    <mergeCell ref="A68:AP68"/>
    <mergeCell ref="A71:AP71"/>
    <mergeCell ref="A72:Y72"/>
    <mergeCell ref="AA72:AG72"/>
    <mergeCell ref="AI72:AP72"/>
    <mergeCell ref="A59:AP59"/>
    <mergeCell ref="A60:AP60"/>
    <mergeCell ref="A61:AP61"/>
    <mergeCell ref="A62:AP62"/>
    <mergeCell ref="A63:AP63"/>
    <mergeCell ref="A64:AP64"/>
    <mergeCell ref="A53:AP53"/>
    <mergeCell ref="A54:AP54"/>
    <mergeCell ref="A55:AP55"/>
    <mergeCell ref="A56:AP56"/>
    <mergeCell ref="A57:AP57"/>
    <mergeCell ref="A58:AP58"/>
    <mergeCell ref="A46:AP46"/>
    <mergeCell ref="A47:AP47"/>
    <mergeCell ref="A48:AP48"/>
    <mergeCell ref="A50:AP50"/>
    <mergeCell ref="A51:AP51"/>
    <mergeCell ref="A52:AP52"/>
    <mergeCell ref="A40:AP40"/>
    <mergeCell ref="A41:AP41"/>
    <mergeCell ref="A42:AP42"/>
    <mergeCell ref="A44:B44"/>
    <mergeCell ref="C44:AP44"/>
    <mergeCell ref="A45:AP45"/>
    <mergeCell ref="AG36:AI36"/>
    <mergeCell ref="AJ36:AP36"/>
    <mergeCell ref="A37:AP37"/>
    <mergeCell ref="A38:B39"/>
    <mergeCell ref="C38:AP38"/>
    <mergeCell ref="C39:Y39"/>
    <mergeCell ref="Z39:AA39"/>
    <mergeCell ref="AB39:AP39"/>
    <mergeCell ref="A32:AP32"/>
    <mergeCell ref="A33:AP33"/>
    <mergeCell ref="A34:AP34"/>
    <mergeCell ref="A35:J35"/>
    <mergeCell ref="K35:AP35"/>
    <mergeCell ref="A36:J36"/>
    <mergeCell ref="K36:N36"/>
    <mergeCell ref="O36:U36"/>
    <mergeCell ref="V36:Y36"/>
    <mergeCell ref="Z36:AF36"/>
    <mergeCell ref="A28:AP28"/>
    <mergeCell ref="A29:AP29"/>
    <mergeCell ref="A30:AP30"/>
    <mergeCell ref="A31:AP31"/>
    <mergeCell ref="K26:O26"/>
    <mergeCell ref="P26:S26"/>
    <mergeCell ref="T26:X26"/>
    <mergeCell ref="Y26:AE26"/>
    <mergeCell ref="AF26:AJ26"/>
    <mergeCell ref="AK26:AP26"/>
    <mergeCell ref="A24:J24"/>
    <mergeCell ref="L24:O24"/>
    <mergeCell ref="Q24:V24"/>
    <mergeCell ref="W24:AG24"/>
    <mergeCell ref="AH24:AJ24"/>
    <mergeCell ref="A25:J27"/>
    <mergeCell ref="K25:O25"/>
    <mergeCell ref="Q25:U25"/>
    <mergeCell ref="W25:AE25"/>
    <mergeCell ref="AF25:AP25"/>
    <mergeCell ref="K27:O27"/>
    <mergeCell ref="P27:AP27"/>
    <mergeCell ref="A23:J23"/>
    <mergeCell ref="K23:P23"/>
    <mergeCell ref="Q23:W23"/>
    <mergeCell ref="X23:AP23"/>
    <mergeCell ref="S22:T22"/>
    <mergeCell ref="U22:V22"/>
    <mergeCell ref="W22:X22"/>
    <mergeCell ref="Y22:Z22"/>
    <mergeCell ref="AA22:AB22"/>
    <mergeCell ref="AC22:AD22"/>
    <mergeCell ref="A21:AP21"/>
    <mergeCell ref="A22:B22"/>
    <mergeCell ref="C22:D22"/>
    <mergeCell ref="E22:F22"/>
    <mergeCell ref="G22:H22"/>
    <mergeCell ref="I22:J22"/>
    <mergeCell ref="K22:L22"/>
    <mergeCell ref="M22:N22"/>
    <mergeCell ref="O22:P22"/>
    <mergeCell ref="Q22:R22"/>
    <mergeCell ref="AE22:AF22"/>
    <mergeCell ref="AG22:AH22"/>
    <mergeCell ref="AI22:AJ22"/>
    <mergeCell ref="AK22:AL22"/>
    <mergeCell ref="AM22:AP22"/>
    <mergeCell ref="A18:J18"/>
    <mergeCell ref="AA18:AF18"/>
    <mergeCell ref="AG18:AP18"/>
    <mergeCell ref="A20:J20"/>
    <mergeCell ref="K20:AP20"/>
    <mergeCell ref="B12:J12"/>
    <mergeCell ref="B14:J14"/>
    <mergeCell ref="K14:AP14"/>
    <mergeCell ref="B15:J15"/>
    <mergeCell ref="B16:J16"/>
    <mergeCell ref="A7:AP7"/>
    <mergeCell ref="A8:AP8"/>
    <mergeCell ref="A9:AP9"/>
    <mergeCell ref="B10:J10"/>
    <mergeCell ref="K10:AP10"/>
    <mergeCell ref="B11:J11"/>
    <mergeCell ref="AA1:AP1"/>
    <mergeCell ref="AA2:AP2"/>
    <mergeCell ref="AA3:AJ3"/>
    <mergeCell ref="AL3:AP3"/>
    <mergeCell ref="A5:AP5"/>
    <mergeCell ref="A6:AP6"/>
  </mergeCells>
  <pageMargins left="0.78740157480314965" right="0.39370078740157483" top="0.39370078740157483" bottom="0.39370078740157483" header="0.51181102362204722" footer="0.51181102362204722"/>
  <pageSetup paperSize="9" scale="96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54</vt:i4>
      </vt:variant>
    </vt:vector>
  </HeadingPairs>
  <TitlesOfParts>
    <vt:vector size="55" baseType="lpstr">
      <vt:lpstr>Бланк (2)</vt:lpstr>
      <vt:lpstr>'Бланк (2)'!A_BIRTHDAY</vt:lpstr>
      <vt:lpstr>'Бланк (2)'!A_BIRTHPLACE</vt:lpstr>
      <vt:lpstr>'Бланк (2)'!A_DATE</vt:lpstr>
      <vt:lpstr>'Бланк (2)'!A_DOCDATE</vt:lpstr>
      <vt:lpstr>'Бланк (2)'!A_DOCNUM</vt:lpstr>
      <vt:lpstr>'Бланк (2)'!A_DOCPLACE</vt:lpstr>
      <vt:lpstr>'Бланк (2)'!A_DOCPLACE_P</vt:lpstr>
      <vt:lpstr>'Бланк (2)'!A_DOCTYPE</vt:lpstr>
      <vt:lpstr>'Бланк (2)'!A_FIO</vt:lpstr>
      <vt:lpstr>'Бланк (2)'!A_NUM</vt:lpstr>
      <vt:lpstr>'Бланк (2)'!A_POSTADDR</vt:lpstr>
      <vt:lpstr>'Бланк (2)'!A_REGADDR</vt:lpstr>
      <vt:lpstr>'Бланк (2)'!A_RESIDENT</vt:lpstr>
      <vt:lpstr>'Бланк (2)'!A_SEX</vt:lpstr>
      <vt:lpstr>'Бланк (2)'!asd</vt:lpstr>
      <vt:lpstr>'Бланк (2)'!C_BIRTHDAY</vt:lpstr>
      <vt:lpstr>'Бланк (2)'!C_BIRTHPLACE</vt:lpstr>
      <vt:lpstr>'Бланк (2)'!C_DATE</vt:lpstr>
      <vt:lpstr>'Бланк (2)'!C_DATE_B</vt:lpstr>
      <vt:lpstr>'Бланк (2)'!C_DATE_E</vt:lpstr>
      <vt:lpstr>'Бланк (2)'!C_DOCDATE</vt:lpstr>
      <vt:lpstr>'Бланк (2)'!C_DOCNUM</vt:lpstr>
      <vt:lpstr>'Бланк (2)'!C_DOCPLACE</vt:lpstr>
      <vt:lpstr>'Бланк (2)'!C_DOCPLACE_P</vt:lpstr>
      <vt:lpstr>'Бланк (2)'!C_DOCTYPE</vt:lpstr>
      <vt:lpstr>'Бланк (2)'!C_FACTORY_NAME</vt:lpstr>
      <vt:lpstr>'Бланк (2)'!C_FIO</vt:lpstr>
      <vt:lpstr>'Бланк (2)'!C_FIOLATIN</vt:lpstr>
      <vt:lpstr>'Бланк (2)'!C_INN</vt:lpstr>
      <vt:lpstr>'Бланк (2)'!C_NUM</vt:lpstr>
      <vt:lpstr>'Бланк (2)'!C_PHONE</vt:lpstr>
      <vt:lpstr>'Бланк (2)'!C_PHONE_M</vt:lpstr>
      <vt:lpstr>'Бланк (2)'!C_POSTADDR</vt:lpstr>
      <vt:lpstr>'Бланк (2)'!C_PRIORITY</vt:lpstr>
      <vt:lpstr>'Бланк (2)'!C_REASON</vt:lpstr>
      <vt:lpstr>'Бланк (2)'!C_REGADDR</vt:lpstr>
      <vt:lpstr>'Бланк (2)'!C_RESIDENT</vt:lpstr>
      <vt:lpstr>'Бланк (2)'!C_SECRET</vt:lpstr>
      <vt:lpstr>'Бланк (2)'!C_SEX</vt:lpstr>
      <vt:lpstr>'Бланк (2)'!D_NUM</vt:lpstr>
      <vt:lpstr>'Бланк (2)'!D_TYPE</vt:lpstr>
      <vt:lpstr>'Бланк (2)'!IB_PHONE</vt:lpstr>
      <vt:lpstr>'Бланк (2)'!P_DOLG_1</vt:lpstr>
      <vt:lpstr>'Бланк (2)'!P_DOLG_2</vt:lpstr>
      <vt:lpstr>'Бланк (2)'!P_DOLG_3</vt:lpstr>
      <vt:lpstr>'Бланк (2)'!P_DOLG_4</vt:lpstr>
      <vt:lpstr>'Бланк (2)'!P_DOLG_5</vt:lpstr>
      <vt:lpstr>'Бланк (2)'!P_FIO_1</vt:lpstr>
      <vt:lpstr>'Бланк (2)'!P_FIO_2</vt:lpstr>
      <vt:lpstr>'Бланк (2)'!P_FIO_3</vt:lpstr>
      <vt:lpstr>'Бланк (2)'!P_FIO_4</vt:lpstr>
      <vt:lpstr>'Бланк (2)'!P_FIO_5</vt:lpstr>
      <vt:lpstr>'Бланк (2)'!qwe</vt:lpstr>
      <vt:lpstr>'Бланк (2)'!Z_DATE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Тарасова Альбина Анатольевна</dc:creator>
  <cp:lastModifiedBy>Колышкина Елена Александровна</cp:lastModifiedBy>
  <cp:lastPrinted>2020-03-05T11:25:15Z</cp:lastPrinted>
  <dcterms:created xsi:type="dcterms:W3CDTF">1996-10-08T23:32:33Z</dcterms:created>
  <dcterms:modified xsi:type="dcterms:W3CDTF">2021-10-15T11:42:59Z</dcterms:modified>
</cp:coreProperties>
</file>