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МИР\Supreme\Заявление на выпуск\"/>
    </mc:Choice>
  </mc:AlternateContent>
  <bookViews>
    <workbookView xWindow="0" yWindow="0" windowWidth="28800" windowHeight="123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G13" i="3" l="1"/>
  <c r="P22" i="3" l="1"/>
  <c r="W53" i="3" l="1"/>
  <c r="AI53" i="3"/>
  <c r="A53" i="3"/>
  <c r="A47" i="3"/>
  <c r="S47" i="3"/>
  <c r="R13" i="3"/>
  <c r="K13" i="3"/>
  <c r="K12" i="3"/>
  <c r="K11" i="3"/>
  <c r="AL3" i="3"/>
  <c r="AA3" i="3"/>
  <c r="A25" i="3"/>
  <c r="AN19" i="3"/>
  <c r="AK19" i="3"/>
  <c r="Y21" i="3"/>
  <c r="P21" i="3"/>
  <c r="AK21" i="3"/>
  <c r="V20" i="3"/>
  <c r="AF20" i="3"/>
  <c r="P20" i="3"/>
  <c r="P19" i="3"/>
  <c r="K19" i="3"/>
  <c r="X18" i="3"/>
  <c r="K18" i="3"/>
  <c r="AK17" i="3"/>
  <c r="AI17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G17" i="3"/>
  <c r="E17" i="3"/>
  <c r="C17" i="3"/>
  <c r="A17" i="3"/>
  <c r="K15" i="3"/>
</calcChain>
</file>

<file path=xl/sharedStrings.xml><?xml version="1.0" encoding="utf-8"?>
<sst xmlns="http://schemas.openxmlformats.org/spreadsheetml/2006/main" count="64" uniqueCount="60">
  <si>
    <t>/</t>
  </si>
  <si>
    <t>Служебные отметки Банка (договор / счет)</t>
  </si>
  <si>
    <t>ЗАЯВЛЕНИЕ</t>
  </si>
  <si>
    <t>¨</t>
  </si>
  <si>
    <t>Кодовое слово</t>
  </si>
  <si>
    <t>Предоставление</t>
  </si>
  <si>
    <t>плановое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</si>
  <si>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</si>
  <si>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</si>
  <si>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</si>
  <si>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</si>
  <si>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</si>
  <si>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</si>
  <si>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</si>
  <si>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</si>
  <si>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</si>
  <si>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</si>
  <si>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</si>
  <si>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</si>
  <si>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</si>
  <si>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</si>
  <si>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</si>
  <si>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</si>
  <si>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</si>
  <si>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</si>
  <si>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</si>
  <si>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</si>
  <si>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</si>
  <si>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</si>
  <si>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</si>
  <si>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</si>
  <si>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</si>
  <si>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</si>
  <si>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</si>
  <si>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</si>
  <si>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</si>
  <si>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срочное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</si>
  <si>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</si>
  <si>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Валюта счета</t>
  </si>
  <si>
    <t>рубль РФ</t>
  </si>
  <si>
    <t>Имя и Фамилия в латинской транслитерации (не более 19 символов с разделителем)</t>
  </si>
  <si>
    <t>Прошу предоставить доступ к услугам: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</si>
  <si>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</si>
  <si>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</si>
  <si>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</si>
  <si>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</si>
  <si>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</si>
  <si>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НА ОТКРЫТИЕ СЧЕТА И ПРЕДОСТАВЛЕНИЕ РАСЧЕТНОЙ БАНКОВСКОЙ КАРТЫ</t>
  </si>
  <si>
    <t>Тип карточного продукта</t>
  </si>
  <si>
    <t>MIR SUPREME</t>
  </si>
  <si>
    <t>Настоящим я, субъект персональных данных, действуя сознательно, свободно, своей волей и в своем интересе, даю согласие на обработку моих персональных данных (включая, но не ограничиваясь: фамилия, имя, отчество, адрес электронной почты, абонентский номер мобильного телефона, номер банковской карты "Мир"), Акционерным обществом Банк «Национальный стандарт» (АО Банк «Национальный стандарт»), местонахождение: 115093, г. Москва, Партийный переулок д. 1, корп. 57, стр. 2,3, Акционерным обществом «Национальная система платежных карт» (АО «НСПК», Оператор Программы лояльности), местонахождение: 115184, Москва, ул. Большая Татарская, д.11, а также и иными третьими лицами, определенными Правилами программы лояльности Акционерного общества «Национальная система платежных карт» (далее - Правила, Программа лояльности), в целях:</t>
  </si>
  <si>
    <t>Место жительства (пребывания)</t>
  </si>
  <si>
    <t>1. Прошу АО Банк "Национальный стандарт" открыть мне счет и предоставить расчетную банковскую карту на условиях, изложенных в Правилах.</t>
  </si>
  <si>
    <t>Я, нижеподписавш__ся, чьи данные указаны ниже в настоящем заявлении, подтверждаю присоединение к Правилам предоставления и обслуживания расчетных банковских карт АО Банк «Национальный стандарт» (далее - «Правила») и:</t>
  </si>
  <si>
    <t>Мобильный телефон</t>
  </si>
  <si>
    <t>2. Подтверждаю, что с Правилами ознакомлен (-а) и обязуюсь их выполнять. С Тарифами Банка согласен (-на). Прошу Банк без моих дополнительных распоряжений осуществлять списание денежных средств со Счета в оплату услуг (расходов) Банка в порядке и размерах, предусмотренных Правилами и Тарифами Банка.</t>
  </si>
  <si>
    <r>
      <rPr>
        <sz val="11"/>
        <rFont val="Arial"/>
        <family val="2"/>
        <charset val="204"/>
      </rPr>
      <t>□</t>
    </r>
    <r>
      <rPr>
        <sz val="9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регистрации меня в Программе лояльности (присоединении к Правилам) в качестве Клиента;</t>
    </r>
  </si>
  <si>
    <r>
      <rPr>
        <sz val="11"/>
        <rFont val="Arial"/>
        <family val="2"/>
        <charset val="204"/>
      </rPr>
      <t>□</t>
    </r>
    <r>
      <rPr>
        <sz val="11"/>
        <rFont val="Calibri"/>
        <family val="2"/>
        <charset val="204"/>
      </rPr>
      <t xml:space="preserve"> </t>
    </r>
    <r>
      <rPr>
        <sz val="6"/>
        <rFont val="Arial"/>
        <family val="2"/>
        <charset val="204"/>
      </rPr>
      <t>направлении мне (получения мной) информации от АО "НСПК" как Оператора Программы лояльности о присоединении меня к Правилам (регистрации в Программе лояльности), регистрации моей карты «Мир» в Программе лояльности, предоставлении мне информации о Программе лояльности, акциях в рамках Программы лояльности, рекламной и иной информации от Оператора Программы лояльности или Партнеров Программы лояльности в том числе посредством использования сети Интернет, а также телефонной и подвижной радиотелефонной связи.</t>
    </r>
  </si>
  <si>
    <t>MIR SUPREME EXCLUSIVE</t>
  </si>
  <si>
    <t>Приложение № 1 к Приказу № 13 от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</si>
</sst>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  <font>
      <b/>
      <sz val="10"/>
      <color rgb="FF00B050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/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4" fillId="0" borderId="0" xfId="0" applyFont="1" applyFill="1" applyBorder="1" applyAlignment="1">
      <alignment horizontal="justify" vertical="top" wrapText="1"/>
    </xf>
    <xf numFmtId="0" fontId="1" fillId="0" borderId="8" xfId="0" applyFont="1" applyFill="1" applyBorder="1"/>
    <xf numFmtId="0" fontId="1" fillId="0" borderId="0" xfId="0" applyFont="1" applyFill="1" applyBorder="1"/>
    <xf numFmtId="0" fontId="1" fillId="0" borderId="9" xfId="0" applyFont="1" applyFill="1" applyBorder="1"/>
    <xf numFmtId="0" fontId="1" fillId="0" borderId="0" xfId="0" applyFont="1" applyFill="1" applyBorder="1" applyAlignment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1" fillId="3" borderId="3" xfId="0" applyFont="1" applyFill="1" applyBorder="1" applyAlignment="1"/>
    <xf numFmtId="0" fontId="1" fillId="3" borderId="1" xfId="0" applyFont="1" applyFill="1" applyBorder="1" applyAlignment="1"/>
    <xf numFmtId="0" fontId="1" fillId="3" borderId="1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0" fillId="0" borderId="7" xfId="0" applyFill="1" applyBorder="1" applyAlignment="1">
      <alignment horizontal="justify" vertical="top" wrapText="1"/>
    </xf>
    <xf numFmtId="0" fontId="0" fillId="0" borderId="10" xfId="0" applyFill="1" applyBorder="1" applyAlignment="1">
      <alignment horizontal="justify" vertical="top" wrapText="1"/>
    </xf>
    <xf numFmtId="0" fontId="1" fillId="0" borderId="12" xfId="0" applyFont="1" applyBorder="1" applyAlignment="1"/>
    <xf numFmtId="0" fontId="4" fillId="0" borderId="7" xfId="0" applyFont="1" applyFill="1" applyBorder="1" applyAlignment="1">
      <alignment horizontal="justify" vertical="top" wrapText="1"/>
    </xf>
    <xf numFmtId="0" fontId="0" fillId="0" borderId="0" xfId="0" applyFill="1" applyBorder="1" applyAlignment="1">
      <alignment horizontal="justify" vertical="top" wrapText="1"/>
    </xf>
    <xf numFmtId="0" fontId="1" fillId="4" borderId="0" xfId="0" applyFont="1" applyFill="1" applyBorder="1" applyAlignment="1"/>
    <xf numFmtId="49" fontId="1" fillId="4" borderId="3" xfId="0" applyNumberFormat="1" applyFont="1" applyFill="1" applyBorder="1" applyAlignment="1"/>
    <xf numFmtId="0" fontId="4" fillId="4" borderId="11" xfId="0" applyFont="1" applyFill="1" applyBorder="1" applyAlignment="1">
      <alignment horizontal="justify" vertical="center" wrapText="1"/>
    </xf>
    <xf numFmtId="0" fontId="0" fillId="4" borderId="7" xfId="0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9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12" xfId="0" applyFill="1" applyBorder="1" applyAlignment="1"/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justify" wrapText="1"/>
    </xf>
    <xf numFmtId="0" fontId="1" fillId="0" borderId="0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1" fillId="0" borderId="0" xfId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6510</xdr:colOff>
      <xdr:row>0</xdr:row>
      <xdr:rowOff>0</xdr:rowOff>
    </xdr:from>
    <xdr:to>
      <xdr:col>10</xdr:col>
      <xdr:colOff>34061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10" y="0"/>
          <a:ext cx="1435594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4"/>
  <sheetViews>
    <sheetView tabSelected="1" zoomScale="170" zoomScaleNormal="170" workbookViewId="0">
      <selection activeCell="AQ4" sqref="AQ4"/>
    </sheetView>
  </sheetViews>
  <sheetFormatPr defaultColWidth="2.140625" defaultRowHeight="11.25" customHeight="1" x14ac:dyDescent="0.2"/>
  <cols>
    <col min="1" max="1" width="2.140625" style="1" customWidth="1"/>
    <col min="2" max="14" width="2.140625" style="1"/>
    <col min="15" max="15" width="2.42578125" style="1" customWidth="1"/>
    <col min="16" max="35" width="2.140625" style="1"/>
    <col min="36" max="36" width="2.42578125" style="1" customWidth="1"/>
    <col min="37" max="37" width="2.140625" style="1"/>
    <col min="38" max="38" width="3" style="1" customWidth="1"/>
    <col min="39" max="40" width="2.140625" style="1"/>
    <col min="41" max="41" width="2.28515625" style="1" customWidth="1"/>
    <col min="42" max="42" width="1.5703125" style="1" customWidth="1"/>
    <col min="43" max="50" width="2.140625" style="1"/>
    <col min="51" max="51" width="22.42578125" style="1" customWidth="1"/>
    <col min="52" max="16384" width="2.140625" style="1"/>
  </cols>
  <sheetData>
    <row r="1" spans="1:42" ht="11.25" customHeight="1" x14ac:dyDescent="0.2">
      <c r="Z1" s="119" t="s">
        <v>59</v>
      </c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</row>
    <row r="2" spans="1:42" ht="11.25" customHeight="1" x14ac:dyDescent="0.2">
      <c r="Y2" s="2"/>
      <c r="Z2" s="2"/>
      <c r="AA2" s="66" t="s">
        <v>1</v>
      </c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8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11"/>
      <c r="AA3" s="114" t="str">
        <f>"" &amp; D_NUM</f>
        <v/>
      </c>
      <c r="AB3" s="115"/>
      <c r="AC3" s="115"/>
      <c r="AD3" s="115"/>
      <c r="AE3" s="115"/>
      <c r="AF3" s="115"/>
      <c r="AG3" s="115"/>
      <c r="AH3" s="115"/>
      <c r="AI3" s="115"/>
      <c r="AJ3" s="115"/>
      <c r="AK3" s="3" t="s">
        <v>0</v>
      </c>
      <c r="AL3" s="115" t="str">
        <f>"" &amp; RIGHT(A_NUM,7)</f>
        <v/>
      </c>
      <c r="AM3" s="115"/>
      <c r="AN3" s="115"/>
      <c r="AO3" s="115"/>
      <c r="AP3" s="118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0"/>
    </row>
    <row r="5" spans="1:42" ht="11.25" customHeight="1" x14ac:dyDescent="0.2">
      <c r="A5" s="111" t="s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</row>
    <row r="6" spans="1:42" s="35" customFormat="1" ht="11.25" customHeight="1" x14ac:dyDescent="0.2">
      <c r="A6" s="116" t="s">
        <v>47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</row>
    <row r="7" spans="1:42" ht="11.25" customHeight="1" x14ac:dyDescent="0.2">
      <c r="A7" s="116" t="s">
        <v>49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</row>
    <row r="8" spans="1:42" ht="22.5" customHeight="1" x14ac:dyDescent="0.2">
      <c r="A8" s="105" t="s">
        <v>53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</row>
    <row r="9" spans="1:42" s="35" customFormat="1" ht="23.25" customHeight="1" x14ac:dyDescent="0.2">
      <c r="A9" s="105" t="s">
        <v>52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</row>
    <row r="10" spans="1:42" s="35" customFormat="1" ht="37.5" customHeight="1" x14ac:dyDescent="0.2">
      <c r="A10" s="106" t="s">
        <v>55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</row>
    <row r="11" spans="1:42" ht="11.25" customHeight="1" x14ac:dyDescent="0.2">
      <c r="A11" s="69" t="s">
        <v>38</v>
      </c>
      <c r="B11" s="70"/>
      <c r="C11" s="70"/>
      <c r="D11" s="70"/>
      <c r="E11" s="70"/>
      <c r="F11" s="70"/>
      <c r="G11" s="70"/>
      <c r="H11" s="70"/>
      <c r="I11" s="70"/>
      <c r="J11" s="70"/>
      <c r="K11" s="8" t="str">
        <f>IF(MID(A_NUM,6,3)="810","þ","¨")</f>
        <v>¨</v>
      </c>
      <c r="L11" s="57" t="s">
        <v>39</v>
      </c>
      <c r="M11" s="57"/>
      <c r="N11" s="57"/>
      <c r="O11" s="57"/>
      <c r="P11" s="7"/>
      <c r="Q11" s="57"/>
      <c r="R11" s="57"/>
      <c r="S11" s="57"/>
      <c r="T11" s="57"/>
      <c r="U11" s="57"/>
      <c r="V11" s="7"/>
      <c r="W11" s="57"/>
      <c r="X11" s="57"/>
      <c r="Y11" s="58"/>
      <c r="Z11" s="112"/>
      <c r="AA11" s="113"/>
      <c r="AB11" s="113"/>
      <c r="AC11" s="113"/>
      <c r="AD11" s="113"/>
      <c r="AE11" s="113"/>
      <c r="AF11" s="113"/>
      <c r="AG11" s="113"/>
      <c r="AH11" s="113"/>
      <c r="AI11" s="113"/>
      <c r="AJ11" s="31"/>
      <c r="AK11" s="98"/>
      <c r="AL11" s="99"/>
      <c r="AM11" s="100"/>
      <c r="AN11" s="100"/>
      <c r="AO11" s="100"/>
      <c r="AP11" s="101"/>
    </row>
    <row r="12" spans="1:42" ht="15.75" customHeight="1" x14ac:dyDescent="0.2">
      <c r="A12" s="102" t="s">
        <v>48</v>
      </c>
      <c r="B12" s="103"/>
      <c r="C12" s="103"/>
      <c r="D12" s="103"/>
      <c r="E12" s="103"/>
      <c r="F12" s="103"/>
      <c r="G12" s="103"/>
      <c r="H12" s="103"/>
      <c r="I12" s="103"/>
      <c r="J12" s="104"/>
      <c r="K12" s="28" t="str">
        <f>IF(LEFT(C_NUM,6)="518275","þ","¨")</f>
        <v>¨</v>
      </c>
      <c r="L12" s="43" t="s">
        <v>58</v>
      </c>
      <c r="M12" s="43"/>
      <c r="N12" s="43"/>
      <c r="O12" s="43"/>
      <c r="P12" s="43"/>
      <c r="Q12" s="43"/>
      <c r="R12" s="20"/>
      <c r="S12" s="20"/>
      <c r="T12" s="22"/>
      <c r="U12" s="22"/>
      <c r="V12" s="22"/>
      <c r="W12" s="28"/>
      <c r="X12" s="22"/>
      <c r="Y12" s="22"/>
      <c r="Z12" s="22"/>
      <c r="AA12" s="20"/>
      <c r="AB12" s="20"/>
      <c r="AC12" s="22"/>
      <c r="AD12" s="22"/>
      <c r="AE12" s="22"/>
      <c r="AF12" s="22"/>
      <c r="AG12" s="22"/>
      <c r="AH12" s="28"/>
      <c r="AI12" s="22"/>
      <c r="AJ12" s="20"/>
      <c r="AK12" s="22"/>
      <c r="AL12" s="22"/>
      <c r="AM12" s="22"/>
      <c r="AN12" s="22"/>
      <c r="AO12" s="22"/>
      <c r="AP12" s="29"/>
    </row>
    <row r="13" spans="1:42" ht="12.75" customHeight="1" x14ac:dyDescent="0.2">
      <c r="A13" s="69" t="s">
        <v>5</v>
      </c>
      <c r="B13" s="70"/>
      <c r="C13" s="70"/>
      <c r="D13" s="70"/>
      <c r="E13" s="70"/>
      <c r="F13" s="70"/>
      <c r="G13" s="70"/>
      <c r="H13" s="70"/>
      <c r="I13" s="70"/>
      <c r="J13" s="71"/>
      <c r="K13" s="8" t="str">
        <f>IF(C_PRIORITY="0","þ","¨")</f>
        <v>¨</v>
      </c>
      <c r="L13" s="57" t="s">
        <v>6</v>
      </c>
      <c r="M13" s="57"/>
      <c r="N13" s="57"/>
      <c r="O13" s="57"/>
      <c r="P13" s="57"/>
      <c r="Q13" s="57"/>
      <c r="R13" s="7" t="str">
        <f>IF(AND(C_PRIORITY&lt;&gt;"0",NOT(ISBLANK(C_PRIORITY))),"þ","¨")</f>
        <v>¨</v>
      </c>
      <c r="S13" s="57" t="s">
        <v>36</v>
      </c>
      <c r="T13" s="57"/>
      <c r="U13" s="57"/>
      <c r="V13" s="57"/>
      <c r="W13" s="57"/>
      <c r="X13" s="57"/>
      <c r="Y13" s="58"/>
      <c r="Z13" s="69" t="s">
        <v>4</v>
      </c>
      <c r="AA13" s="70"/>
      <c r="AB13" s="70"/>
      <c r="AC13" s="70"/>
      <c r="AD13" s="70"/>
      <c r="AE13" s="70"/>
      <c r="AF13" s="71"/>
      <c r="AG13" s="56" t="str">
        <f>"" &amp; IF(C_SECRET="Пароль","",C_SECRET)</f>
        <v/>
      </c>
      <c r="AH13" s="57"/>
      <c r="AI13" s="57"/>
      <c r="AJ13" s="57"/>
      <c r="AK13" s="57"/>
      <c r="AL13" s="57"/>
      <c r="AM13" s="57"/>
      <c r="AN13" s="57"/>
      <c r="AO13" s="57"/>
      <c r="AP13" s="58"/>
    </row>
    <row r="14" spans="1:42" ht="9.9499999999999993" customHeight="1" x14ac:dyDescent="0.2">
      <c r="A14" s="1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</row>
    <row r="15" spans="1:42" ht="11.25" customHeight="1" x14ac:dyDescent="0.2">
      <c r="A15" s="69" t="s">
        <v>7</v>
      </c>
      <c r="B15" s="70"/>
      <c r="C15" s="70"/>
      <c r="D15" s="70"/>
      <c r="E15" s="70"/>
      <c r="F15" s="70"/>
      <c r="G15" s="70"/>
      <c r="H15" s="70"/>
      <c r="I15" s="70"/>
      <c r="J15" s="71"/>
      <c r="K15" s="56" t="str">
        <f>"" &amp; A_FIO</f>
        <v/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</row>
    <row r="16" spans="1:42" ht="10.5" customHeight="1" x14ac:dyDescent="0.2">
      <c r="A16" s="102" t="s">
        <v>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4"/>
    </row>
    <row r="17" spans="1:42" ht="11.25" customHeight="1" x14ac:dyDescent="0.2">
      <c r="A17" s="74" t="str">
        <f>MID(C_FIOLATIN,1,1)</f>
        <v/>
      </c>
      <c r="B17" s="75"/>
      <c r="C17" s="74" t="str">
        <f>MID(C_FIOLATIN,2,1)</f>
        <v/>
      </c>
      <c r="D17" s="75"/>
      <c r="E17" s="74" t="str">
        <f>MID(C_FIOLATIN,3,1)</f>
        <v/>
      </c>
      <c r="F17" s="75"/>
      <c r="G17" s="74" t="str">
        <f>MID(C_FIOLATIN,4,1)</f>
        <v/>
      </c>
      <c r="H17" s="75"/>
      <c r="I17" s="74" t="str">
        <f>MID(C_FIOLATIN,5,1)</f>
        <v/>
      </c>
      <c r="J17" s="75"/>
      <c r="K17" s="74" t="str">
        <f>MID(C_FIOLATIN,6,1)</f>
        <v/>
      </c>
      <c r="L17" s="75"/>
      <c r="M17" s="74" t="str">
        <f>MID(C_FIOLATIN,7,1)</f>
        <v/>
      </c>
      <c r="N17" s="75"/>
      <c r="O17" s="74" t="str">
        <f>MID(C_FIOLATIN,8,1)</f>
        <v/>
      </c>
      <c r="P17" s="75"/>
      <c r="Q17" s="74" t="str">
        <f>MID(C_FIOLATIN,9,1)</f>
        <v/>
      </c>
      <c r="R17" s="75"/>
      <c r="S17" s="74" t="str">
        <f>MID(C_FIOLATIN,10,1)</f>
        <v/>
      </c>
      <c r="T17" s="75"/>
      <c r="U17" s="74" t="str">
        <f>MID(C_FIOLATIN,11,1)</f>
        <v/>
      </c>
      <c r="V17" s="75"/>
      <c r="W17" s="74" t="str">
        <f>MID(C_FIOLATIN,12,1)</f>
        <v/>
      </c>
      <c r="X17" s="75"/>
      <c r="Y17" s="74" t="str">
        <f>MID(C_FIOLATIN,13,1)</f>
        <v/>
      </c>
      <c r="Z17" s="75"/>
      <c r="AA17" s="74" t="str">
        <f>MID(C_FIOLATIN,14,1)</f>
        <v/>
      </c>
      <c r="AB17" s="75"/>
      <c r="AC17" s="74" t="str">
        <f>MID(C_FIOLATIN,15,1)</f>
        <v/>
      </c>
      <c r="AD17" s="75"/>
      <c r="AE17" s="74" t="str">
        <f>MID(C_FIOLATIN,16,1)</f>
        <v/>
      </c>
      <c r="AF17" s="75"/>
      <c r="AG17" s="74" t="str">
        <f>MID(C_FIOLATIN,17,1)</f>
        <v/>
      </c>
      <c r="AH17" s="75"/>
      <c r="AI17" s="74" t="str">
        <f>MID(C_FIOLATIN,18,1)</f>
        <v/>
      </c>
      <c r="AJ17" s="75"/>
      <c r="AK17" s="74" t="str">
        <f>MID(C_FIOLATIN,19,1)</f>
        <v/>
      </c>
      <c r="AL17" s="117"/>
      <c r="AM17" s="78"/>
      <c r="AN17" s="78"/>
      <c r="AO17" s="78"/>
      <c r="AP17" s="79"/>
    </row>
    <row r="18" spans="1:42" ht="11.25" customHeight="1" x14ac:dyDescent="0.2">
      <c r="A18" s="107" t="s">
        <v>8</v>
      </c>
      <c r="B18" s="108"/>
      <c r="C18" s="108"/>
      <c r="D18" s="108"/>
      <c r="E18" s="108"/>
      <c r="F18" s="108"/>
      <c r="G18" s="108"/>
      <c r="H18" s="108"/>
      <c r="I18" s="108"/>
      <c r="J18" s="109"/>
      <c r="K18" s="95" t="str">
        <f>"" &amp; C_BIRTHDAY</f>
        <v/>
      </c>
      <c r="L18" s="96"/>
      <c r="M18" s="96"/>
      <c r="N18" s="96"/>
      <c r="O18" s="96"/>
      <c r="P18" s="97"/>
      <c r="Q18" s="107" t="s">
        <v>9</v>
      </c>
      <c r="R18" s="108"/>
      <c r="S18" s="108"/>
      <c r="T18" s="108"/>
      <c r="U18" s="108"/>
      <c r="V18" s="108"/>
      <c r="W18" s="109"/>
      <c r="X18" s="95" t="str">
        <f>"" &amp; C_BIRTHPLACE</f>
        <v/>
      </c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7"/>
    </row>
    <row r="19" spans="1:42" ht="11.25" customHeight="1" x14ac:dyDescent="0.2">
      <c r="A19" s="69" t="s">
        <v>10</v>
      </c>
      <c r="B19" s="70"/>
      <c r="C19" s="70"/>
      <c r="D19" s="70"/>
      <c r="E19" s="70"/>
      <c r="F19" s="70"/>
      <c r="G19" s="70"/>
      <c r="H19" s="70"/>
      <c r="I19" s="70"/>
      <c r="J19" s="71"/>
      <c r="K19" s="8" t="str">
        <f>IF(C_RESIDENT="1","þ","¨")</f>
        <v>¨</v>
      </c>
      <c r="L19" s="57" t="s">
        <v>11</v>
      </c>
      <c r="M19" s="57"/>
      <c r="N19" s="57"/>
      <c r="O19" s="57"/>
      <c r="P19" s="7" t="str">
        <f>IF(C_RESIDENT="0","þ","¨")</f>
        <v>¨</v>
      </c>
      <c r="Q19" s="57" t="s">
        <v>12</v>
      </c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86"/>
      <c r="AG19" s="87"/>
      <c r="AH19" s="92" t="s">
        <v>13</v>
      </c>
      <c r="AI19" s="93"/>
      <c r="AJ19" s="94"/>
      <c r="AK19" s="6" t="str">
        <f>IF(C_SEX="М","þ","¨")</f>
        <v>¨</v>
      </c>
      <c r="AL19" s="9" t="s">
        <v>14</v>
      </c>
      <c r="AM19" s="9"/>
      <c r="AN19" s="6" t="str">
        <f>IF(C_SEX="Ж","þ","¨")</f>
        <v>¨</v>
      </c>
      <c r="AO19" s="9" t="s">
        <v>15</v>
      </c>
      <c r="AP19" s="40"/>
    </row>
    <row r="20" spans="1:42" ht="11.25" customHeight="1" x14ac:dyDescent="0.2">
      <c r="A20" s="110" t="s">
        <v>16</v>
      </c>
      <c r="B20" s="110"/>
      <c r="C20" s="110"/>
      <c r="D20" s="110"/>
      <c r="E20" s="110"/>
      <c r="F20" s="110"/>
      <c r="G20" s="110"/>
      <c r="H20" s="110"/>
      <c r="I20" s="110"/>
      <c r="J20" s="110"/>
      <c r="K20" s="65" t="s">
        <v>17</v>
      </c>
      <c r="L20" s="65"/>
      <c r="M20" s="65"/>
      <c r="N20" s="65"/>
      <c r="O20" s="65"/>
      <c r="P20" s="8" t="str">
        <f>IF(C_DOCTYPE="Паспорт РФ","þ","¨")</f>
        <v>¨</v>
      </c>
      <c r="Q20" s="57" t="s">
        <v>18</v>
      </c>
      <c r="R20" s="57"/>
      <c r="S20" s="57"/>
      <c r="T20" s="57"/>
      <c r="U20" s="57"/>
      <c r="V20" s="7" t="str">
        <f>IF(AND(C_DOCTYPE&lt;&gt;"Паспорт РФ",NOT(ISBLANK(C_DOCTYPE))),"þ","¨")</f>
        <v>¨</v>
      </c>
      <c r="W20" s="57" t="s">
        <v>19</v>
      </c>
      <c r="X20" s="57"/>
      <c r="Y20" s="57"/>
      <c r="Z20" s="57"/>
      <c r="AA20" s="57"/>
      <c r="AB20" s="57"/>
      <c r="AC20" s="57"/>
      <c r="AD20" s="57"/>
      <c r="AE20" s="57"/>
      <c r="AF20" s="57" t="str">
        <f>IF(C_DOCTYPE&lt;&gt;"Паспорт РФ","" &amp; C_DOCTYPE,"")</f>
        <v/>
      </c>
      <c r="AG20" s="57"/>
      <c r="AH20" s="57"/>
      <c r="AI20" s="57"/>
      <c r="AJ20" s="57"/>
      <c r="AK20" s="57"/>
      <c r="AL20" s="57"/>
      <c r="AM20" s="57"/>
      <c r="AN20" s="57"/>
      <c r="AO20" s="57"/>
      <c r="AP20" s="58"/>
    </row>
    <row r="21" spans="1:42" ht="11.25" customHeight="1" x14ac:dyDescent="0.2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59" t="s">
        <v>20</v>
      </c>
      <c r="L21" s="60"/>
      <c r="M21" s="60"/>
      <c r="N21" s="60"/>
      <c r="O21" s="61"/>
      <c r="P21" s="66" t="str">
        <f>IF(ISERR(FIND(" ",C_DOCNUM,1)),"",MID(C_DOCNUM,1,FIND(" ",C_DOCNUM,1)-1))</f>
        <v/>
      </c>
      <c r="Q21" s="67"/>
      <c r="R21" s="67"/>
      <c r="S21" s="68"/>
      <c r="T21" s="59" t="s">
        <v>21</v>
      </c>
      <c r="U21" s="60"/>
      <c r="V21" s="60"/>
      <c r="W21" s="60"/>
      <c r="X21" s="27"/>
      <c r="Y21" s="56" t="str">
        <f>IF(ISERR(FIND(" ",C_DOCNUM,1)),"" &amp; C_DOCNUM,MID(C_DOCNUM,FIND(" ",C_DOCNUM,1)+1,20))</f>
        <v/>
      </c>
      <c r="Z21" s="57"/>
      <c r="AA21" s="57"/>
      <c r="AB21" s="57"/>
      <c r="AC21" s="57"/>
      <c r="AD21" s="57"/>
      <c r="AE21" s="58"/>
      <c r="AF21" s="25" t="s">
        <v>22</v>
      </c>
      <c r="AG21" s="26"/>
      <c r="AH21" s="26"/>
      <c r="AI21" s="26"/>
      <c r="AJ21" s="27"/>
      <c r="AK21" s="95" t="str">
        <f>"" &amp; C_DOCDATE</f>
        <v/>
      </c>
      <c r="AL21" s="96"/>
      <c r="AM21" s="96"/>
      <c r="AN21" s="96"/>
      <c r="AO21" s="96"/>
      <c r="AP21" s="97"/>
    </row>
    <row r="22" spans="1:42" ht="11.25" customHeight="1" x14ac:dyDescent="0.2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65" t="s">
        <v>23</v>
      </c>
      <c r="L22" s="65"/>
      <c r="M22" s="65"/>
      <c r="N22" s="65"/>
      <c r="O22" s="65"/>
      <c r="P22" s="56" t="str">
        <f>"" &amp; C_DOCPLACE &amp; " " &amp; C_DOCPLACE_P</f>
        <v xml:space="preserve"> 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8"/>
    </row>
    <row r="23" spans="1:42" s="35" customFormat="1" ht="11.25" customHeight="1" x14ac:dyDescent="0.2">
      <c r="A23" s="33"/>
      <c r="B23" s="32"/>
      <c r="C23" s="32"/>
      <c r="D23" s="32"/>
      <c r="E23" s="32"/>
      <c r="F23" s="32"/>
      <c r="G23" s="32"/>
      <c r="H23" s="32"/>
      <c r="I23" s="32"/>
      <c r="J23" s="32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4"/>
    </row>
    <row r="24" spans="1:42" ht="16.5" customHeight="1" x14ac:dyDescent="0.2">
      <c r="A24" s="62" t="s">
        <v>51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4"/>
    </row>
    <row r="25" spans="1:42" ht="11.25" customHeight="1" x14ac:dyDescent="0.2">
      <c r="A25" s="56" t="str">
        <f>"" &amp; C_REGADDR</f>
        <v/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8"/>
    </row>
    <row r="26" spans="1:42" ht="11.25" customHeight="1" x14ac:dyDescent="0.2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8"/>
    </row>
    <row r="27" spans="1:42" ht="11.25" customHeight="1" x14ac:dyDescent="0.2">
      <c r="A27" s="69" t="s">
        <v>54</v>
      </c>
      <c r="B27" s="70"/>
      <c r="C27" s="70"/>
      <c r="D27" s="70"/>
      <c r="E27" s="70"/>
      <c r="F27" s="70"/>
      <c r="G27" s="70"/>
      <c r="H27" s="70"/>
      <c r="I27" s="70"/>
      <c r="J27" s="71"/>
      <c r="K27" s="44" t="s">
        <v>28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7"/>
    </row>
    <row r="28" spans="1:42" ht="11.2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1:42" ht="11.25" customHeight="1" x14ac:dyDescent="0.2">
      <c r="A29" s="73" t="s">
        <v>41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</row>
    <row r="30" spans="1:42" ht="11.25" customHeight="1" x14ac:dyDescent="0.2">
      <c r="A30" s="88" t="s">
        <v>3</v>
      </c>
      <c r="B30" s="89"/>
      <c r="C30" s="69" t="s">
        <v>27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1"/>
    </row>
    <row r="31" spans="1:42" ht="11.25" customHeight="1" x14ac:dyDescent="0.2">
      <c r="A31" s="90"/>
      <c r="B31" s="91"/>
      <c r="C31" s="69" t="s">
        <v>29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1"/>
      <c r="Z31" s="72" t="s">
        <v>28</v>
      </c>
      <c r="AA31" s="72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5"/>
    </row>
    <row r="32" spans="1:42" ht="9.75" customHeight="1" x14ac:dyDescent="0.2">
      <c r="A32" s="48" t="s">
        <v>37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50"/>
    </row>
    <row r="33" spans="1:42" ht="9.75" customHeight="1" x14ac:dyDescent="0.2">
      <c r="A33" s="48" t="s">
        <v>30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50"/>
    </row>
    <row r="34" spans="1:42" ht="9.75" customHeight="1" x14ac:dyDescent="0.2">
      <c r="A34" s="51" t="s">
        <v>31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3"/>
    </row>
    <row r="35" spans="1:42" ht="11.25" customHeight="1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1.25" customHeight="1" x14ac:dyDescent="0.2">
      <c r="A36" s="88" t="s">
        <v>3</v>
      </c>
      <c r="B36" s="130"/>
      <c r="C36" s="92" t="s">
        <v>42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4"/>
    </row>
    <row r="37" spans="1:42" ht="25.5" customHeight="1" x14ac:dyDescent="0.2">
      <c r="A37" s="131" t="s">
        <v>43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3"/>
    </row>
    <row r="38" spans="1:42" ht="19.5" customHeight="1" x14ac:dyDescent="0.2">
      <c r="A38" s="80" t="s">
        <v>44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2"/>
    </row>
    <row r="39" spans="1:42" ht="19.5" customHeight="1" x14ac:dyDescent="0.2">
      <c r="A39" s="80" t="s">
        <v>45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2"/>
    </row>
    <row r="40" spans="1:42" ht="11.25" customHeight="1" x14ac:dyDescent="0.2">
      <c r="A40" s="83" t="s">
        <v>46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5"/>
    </row>
    <row r="41" spans="1:42" ht="18" customHeight="1" x14ac:dyDescent="0.2">
      <c r="A41" s="4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9"/>
    </row>
    <row r="42" spans="1:42" ht="54.75" customHeight="1" x14ac:dyDescent="0.2">
      <c r="A42" s="45" t="s">
        <v>50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7"/>
    </row>
    <row r="43" spans="1:42" ht="12.75" x14ac:dyDescent="0.2">
      <c r="A43" s="45" t="s">
        <v>56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7"/>
    </row>
    <row r="44" spans="1:42" ht="39.75" customHeight="1" x14ac:dyDescent="0.2">
      <c r="A44" s="45" t="s">
        <v>57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7"/>
    </row>
    <row r="45" spans="1:42" ht="24.75" customHeight="1" x14ac:dyDescent="0.2">
      <c r="A45" s="37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</row>
    <row r="46" spans="1:42" ht="11.2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 ht="11.25" customHeight="1" x14ac:dyDescent="0.2">
      <c r="A47" s="54" t="str">
        <f>"" &amp; A_DATE</f>
        <v/>
      </c>
      <c r="B47" s="54"/>
      <c r="C47" s="54"/>
      <c r="D47" s="54"/>
      <c r="E47" s="54"/>
      <c r="F47" s="54"/>
      <c r="G47" s="54"/>
      <c r="H47" s="54"/>
      <c r="I47" s="13"/>
      <c r="J47" s="54"/>
      <c r="K47" s="54"/>
      <c r="L47" s="54"/>
      <c r="M47" s="54"/>
      <c r="N47" s="54"/>
      <c r="O47" s="54"/>
      <c r="P47" s="54"/>
      <c r="Q47" s="54"/>
      <c r="R47" s="13"/>
      <c r="S47" s="54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13"/>
      <c r="AG47" s="12"/>
      <c r="AH47" s="12"/>
      <c r="AI47" s="12"/>
      <c r="AJ47" s="12"/>
      <c r="AK47" s="12"/>
      <c r="AL47" s="12"/>
      <c r="AM47" s="12"/>
      <c r="AN47" s="12"/>
      <c r="AO47" s="12"/>
      <c r="AP47" s="12"/>
    </row>
    <row r="48" spans="1:42" ht="11.25" customHeight="1" x14ac:dyDescent="0.2">
      <c r="A48" s="128" t="s">
        <v>24</v>
      </c>
      <c r="B48" s="128"/>
      <c r="C48" s="128"/>
      <c r="D48" s="128"/>
      <c r="E48" s="128"/>
      <c r="F48" s="128"/>
      <c r="G48" s="128"/>
      <c r="H48" s="128"/>
      <c r="I48" s="13"/>
      <c r="J48" s="129" t="s">
        <v>25</v>
      </c>
      <c r="K48" s="129"/>
      <c r="L48" s="129"/>
      <c r="M48" s="129"/>
      <c r="N48" s="129"/>
      <c r="O48" s="129"/>
      <c r="P48" s="129"/>
      <c r="Q48" s="129"/>
      <c r="R48" s="13"/>
      <c r="S48" s="128" t="s">
        <v>26</v>
      </c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3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</row>
    <row r="49" spans="1:42" ht="11.2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ht="11.25" customHeight="1" x14ac:dyDescent="0.2">
      <c r="A50" s="73" t="s">
        <v>32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</row>
    <row r="51" spans="1:42" ht="11.25" customHeight="1" x14ac:dyDescent="0.2">
      <c r="A51" s="69" t="s">
        <v>33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1"/>
    </row>
    <row r="52" spans="1:42" ht="11.25" customHeight="1" x14ac:dyDescent="0.2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1"/>
    </row>
    <row r="53" spans="1:42" ht="11.25" customHeight="1" x14ac:dyDescent="0.2">
      <c r="A53" s="124" t="str">
        <f>"" &amp; P_DOLG_1</f>
        <v/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22"/>
      <c r="W53" s="126" t="str">
        <f>"" &amp; A_DATE</f>
        <v/>
      </c>
      <c r="X53" s="126"/>
      <c r="Y53" s="126"/>
      <c r="Z53" s="126"/>
      <c r="AA53" s="126"/>
      <c r="AB53" s="22"/>
      <c r="AC53" s="125"/>
      <c r="AD53" s="125"/>
      <c r="AE53" s="125"/>
      <c r="AF53" s="125"/>
      <c r="AG53" s="125"/>
      <c r="AH53" s="15"/>
      <c r="AI53" s="126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53" s="126"/>
      <c r="AK53" s="126"/>
      <c r="AL53" s="126"/>
      <c r="AM53" s="126"/>
      <c r="AN53" s="126"/>
      <c r="AO53" s="126"/>
      <c r="AP53" s="127"/>
    </row>
    <row r="54" spans="1:42" ht="11.25" customHeight="1" x14ac:dyDescent="0.2">
      <c r="A54" s="120" t="s">
        <v>34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24"/>
      <c r="W54" s="121" t="s">
        <v>24</v>
      </c>
      <c r="X54" s="121"/>
      <c r="Y54" s="121"/>
      <c r="Z54" s="121"/>
      <c r="AA54" s="121"/>
      <c r="AB54" s="24"/>
      <c r="AC54" s="122" t="s">
        <v>35</v>
      </c>
      <c r="AD54" s="122"/>
      <c r="AE54" s="122"/>
      <c r="AF54" s="122"/>
      <c r="AG54" s="122"/>
      <c r="AH54" s="23"/>
      <c r="AI54" s="122" t="s">
        <v>26</v>
      </c>
      <c r="AJ54" s="122"/>
      <c r="AK54" s="122"/>
      <c r="AL54" s="122"/>
      <c r="AM54" s="122"/>
      <c r="AN54" s="122"/>
      <c r="AO54" s="122"/>
      <c r="AP54" s="123"/>
    </row>
  </sheetData>
  <mergeCells count="106">
    <mergeCell ref="Z1:AP1"/>
    <mergeCell ref="A54:U54"/>
    <mergeCell ref="AC54:AG54"/>
    <mergeCell ref="AI54:AP54"/>
    <mergeCell ref="W54:AA54"/>
    <mergeCell ref="A53:U53"/>
    <mergeCell ref="AC53:AG53"/>
    <mergeCell ref="AI53:AP53"/>
    <mergeCell ref="W53:AA53"/>
    <mergeCell ref="S47:AE47"/>
    <mergeCell ref="A50:AP50"/>
    <mergeCell ref="A51:AP51"/>
    <mergeCell ref="S48:AE48"/>
    <mergeCell ref="A48:H48"/>
    <mergeCell ref="AG48:AP48"/>
    <mergeCell ref="J48:Q48"/>
    <mergeCell ref="A47:H47"/>
    <mergeCell ref="J47:Q47"/>
    <mergeCell ref="W17:X17"/>
    <mergeCell ref="G17:H17"/>
    <mergeCell ref="AA17:AB17"/>
    <mergeCell ref="A36:B36"/>
    <mergeCell ref="C36:AP36"/>
    <mergeCell ref="A37:AP37"/>
    <mergeCell ref="AA2:AP2"/>
    <mergeCell ref="A5:AP5"/>
    <mergeCell ref="Q11:U11"/>
    <mergeCell ref="W11:Y11"/>
    <mergeCell ref="L11:O11"/>
    <mergeCell ref="AC17:AD17"/>
    <mergeCell ref="AE17:AF17"/>
    <mergeCell ref="L13:Q13"/>
    <mergeCell ref="S13:Y13"/>
    <mergeCell ref="Z11:AI11"/>
    <mergeCell ref="AA3:AJ3"/>
    <mergeCell ref="A6:AP6"/>
    <mergeCell ref="A7:AP7"/>
    <mergeCell ref="A9:AP9"/>
    <mergeCell ref="AI17:AJ17"/>
    <mergeCell ref="AK17:AL17"/>
    <mergeCell ref="A11:J11"/>
    <mergeCell ref="AG13:AP13"/>
    <mergeCell ref="C17:D17"/>
    <mergeCell ref="Q17:R17"/>
    <mergeCell ref="S17:T17"/>
    <mergeCell ref="U17:V17"/>
    <mergeCell ref="Z13:AF13"/>
    <mergeCell ref="AL3:AP3"/>
    <mergeCell ref="AK11:AP11"/>
    <mergeCell ref="AG17:AH17"/>
    <mergeCell ref="AF20:AP20"/>
    <mergeCell ref="A15:J15"/>
    <mergeCell ref="O17:P17"/>
    <mergeCell ref="K15:AP15"/>
    <mergeCell ref="A16:AP16"/>
    <mergeCell ref="A12:J12"/>
    <mergeCell ref="A8:AP8"/>
    <mergeCell ref="A10:AP10"/>
    <mergeCell ref="E17:F17"/>
    <mergeCell ref="Y17:Z17"/>
    <mergeCell ref="K17:L17"/>
    <mergeCell ref="X18:AP18"/>
    <mergeCell ref="M17:N17"/>
    <mergeCell ref="A18:J18"/>
    <mergeCell ref="Q18:W18"/>
    <mergeCell ref="K18:P18"/>
    <mergeCell ref="A13:J13"/>
    <mergeCell ref="I17:J17"/>
    <mergeCell ref="A19:J19"/>
    <mergeCell ref="Q20:U20"/>
    <mergeCell ref="W20:AE20"/>
    <mergeCell ref="A20:J22"/>
    <mergeCell ref="A17:B17"/>
    <mergeCell ref="L27:AP27"/>
    <mergeCell ref="A42:AP42"/>
    <mergeCell ref="A43:AP43"/>
    <mergeCell ref="AM17:AP17"/>
    <mergeCell ref="A38:AP38"/>
    <mergeCell ref="A39:AP39"/>
    <mergeCell ref="A40:AP40"/>
    <mergeCell ref="L19:O19"/>
    <mergeCell ref="Q19:V19"/>
    <mergeCell ref="W19:AG19"/>
    <mergeCell ref="A30:B31"/>
    <mergeCell ref="C30:AP30"/>
    <mergeCell ref="A32:AP32"/>
    <mergeCell ref="AH19:AJ19"/>
    <mergeCell ref="K20:O20"/>
    <mergeCell ref="T21:W21"/>
    <mergeCell ref="AK21:AP21"/>
    <mergeCell ref="A44:AP44"/>
    <mergeCell ref="A33:AP33"/>
    <mergeCell ref="A34:AP34"/>
    <mergeCell ref="AB31:AP31"/>
    <mergeCell ref="Y21:AE21"/>
    <mergeCell ref="K21:O21"/>
    <mergeCell ref="A25:AP25"/>
    <mergeCell ref="A26:AP26"/>
    <mergeCell ref="A24:AP24"/>
    <mergeCell ref="K22:O22"/>
    <mergeCell ref="P22:AP22"/>
    <mergeCell ref="P21:S21"/>
    <mergeCell ref="C31:Y31"/>
    <mergeCell ref="Z31:AA31"/>
    <mergeCell ref="A27:J27"/>
    <mergeCell ref="A29:AP29"/>
  </mergeCells>
  <phoneticPr fontId="0" type="noConversion"/>
  <pageMargins left="0.78740157480314965" right="0.39370078740157483" top="0.39370078740157483" bottom="0.39370078740157483" header="0.51181102362204722" footer="0.51181102362204722"/>
  <pageSetup paperSize="9" fitToHeight="0" orientation="portrait" r:id="rId1"/>
  <headerFooter alignWithMargins="0"/>
  <ignoredErrors>
    <ignoredError sqref="C17 K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52</vt:i4>
      </vt:variant>
    </vt:vector>
  </HeadingPairs>
  <TitlesOfParts>
    <vt:vector size="53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2026-01-22T15:47:56Z</cp:lastPrinted>
  <dcterms:created xsi:type="dcterms:W3CDTF">1996-10-08T23:32:33Z</dcterms:created>
  <dcterms:modified xsi:type="dcterms:W3CDTF">2026-01-30T09:37:34Z</dcterms:modified>
</cp:coreProperties>
</file>