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Заявления по картам с 2019 года\с 16.03.2026\"/>
    </mc:Choice>
  </mc:AlternateContent>
  <bookViews>
    <workbookView xWindow="120" yWindow="240" windowWidth="9720" windowHeight="720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IO">Бланк!$D$4</definedName>
    <definedName name="A_NUM">Бланк!$B$4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Бланк!$A$10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D_TYPE">Бланк!$X$3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B_PHONE">Бланк!$Y$3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Бланк!$F$10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AL11" i="3" l="1"/>
  <c r="Z13" i="3"/>
  <c r="K13" i="3"/>
  <c r="V11" i="3" l="1"/>
  <c r="P11" i="3"/>
  <c r="K11" i="3"/>
  <c r="W49" i="3" l="1"/>
  <c r="AI49" i="3"/>
  <c r="A49" i="3"/>
  <c r="A44" i="3"/>
  <c r="AG14" i="3"/>
  <c r="A13" i="3"/>
  <c r="S44" i="3"/>
  <c r="S14" i="3"/>
  <c r="K14" i="3"/>
  <c r="AL3" i="3"/>
  <c r="AA3" i="3"/>
  <c r="A26" i="3"/>
  <c r="AN20" i="3"/>
  <c r="AK20" i="3"/>
  <c r="Y22" i="3"/>
  <c r="P22" i="3"/>
  <c r="AK22" i="3"/>
  <c r="V21" i="3"/>
  <c r="P23" i="3"/>
  <c r="AF21" i="3"/>
  <c r="P21" i="3"/>
  <c r="P20" i="3"/>
  <c r="K20" i="3"/>
  <c r="X19" i="3"/>
  <c r="K19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M18" i="3"/>
  <c r="K18" i="3"/>
  <c r="I18" i="3"/>
  <c r="G18" i="3"/>
  <c r="E18" i="3"/>
  <c r="C18" i="3"/>
  <c r="A18" i="3"/>
  <c r="K16" i="3"/>
</calcChain>
</file>

<file path=xl/sharedStrings.xml><?xml version="1.0" encoding="utf-8"?>
<sst xmlns="http://schemas.openxmlformats.org/spreadsheetml/2006/main" count="67" uniqueCount="63">
  <si>
    <t>/</t>
  </si>
  <si>
    <t>Служебные отметки Банка (договор / счет)</t>
  </si>
  <si>
    <t>ЗАЯВЛЕНИЕ</t>
  </si>
  <si>
    <t>¨</t>
  </si>
  <si>
    <t>Кодовое слово</t>
  </si>
  <si>
    <t>Предоставление</t>
  </si>
  <si>
    <t>плановое</t>
  </si>
  <si>
    <t>Фамилия Имя Отчество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</si>
  <si>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</si>
  <si>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</si>
  <si>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</si>
  <si>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</si>
  <si>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</si>
  <si>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</si>
  <si>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</si>
  <si>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</si>
  <si>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</si>
  <si>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</si>
  <si>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</si>
  <si>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</si>
  <si>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</si>
  <si>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</si>
  <si>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</si>
  <si>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</si>
  <si>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(дата)</t>
  </si>
  <si>
    <t>(подпись заявителя)</t>
  </si>
  <si>
    <t>(Фамилия, Инициалы)</t>
  </si>
  <si>
    <t>"SMS-оповещение" - получение информации о пополнении счета и операциях совершаемых при помощи карты.</t>
  </si>
  <si>
    <t>+7</t>
  </si>
  <si>
    <t>Номер мобильного телефона для отправки SMS-уведомлений:</t>
  </si>
  <si>
    <r>
      <t>ü</t>
    </r>
    <r>
      <rPr>
        <sz val="6"/>
        <rFont val="Arial"/>
        <family val="2"/>
        <charset val="204"/>
      </rPr>
      <t xml:space="preserve"> заявляю и подтверждаю, что Банк не несет ответственности в случае неполучения мною сообщений в связи с техническими проблемами, в том числе по вине
</t>
    </r>
  </si>
  <si>
    <t>провайдера, а также в иных случаях, произошедших не по вине Банка.</t>
  </si>
  <si>
    <t>Заполняется Банком</t>
  </si>
  <si>
    <t>Заявление клиента принято и проверено. Личность клиента удостоверена.</t>
  </si>
  <si>
    <t>(должность)</t>
  </si>
  <si>
    <t>(подпись)</t>
  </si>
  <si>
    <t>"Базовый"</t>
  </si>
  <si>
    <t>срочное</t>
  </si>
  <si>
    <r>
      <t>ü</t>
    </r>
    <r>
      <rPr>
        <sz val="6"/>
        <rFont val="Arial"/>
        <family val="2"/>
        <charset val="204"/>
      </rPr>
      <t xml:space="preserve"> соглашаюсь получать информационные материалы из Банка на свой мобильный телефон;</t>
    </r>
  </si>
  <si>
    <t>Пакет банковских услуг</t>
  </si>
  <si>
    <t>Тип расчетной банковской карты</t>
  </si>
  <si>
    <t>Имя и Фамилия в латинской транслитерации (не более 19 символов с разделителем)</t>
  </si>
  <si>
    <t>Прошу предоставить доступ к услугам:</t>
  </si>
  <si>
    <t>Настоящим отказываюсь от sms-информирования об операциях совершенных с использованием карты.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</si>
  <si>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осознанно отказываюсь от возможности мгновенного получения  SMS–уведомлений  о проведенной операции и, соответственно, понимаю, что отказываюсь от  возможности заблокировать карту сразу после получения  SMS–уведомления о несанкционированной операции с использованием карты.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</si>
  <si>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Со статьей 9 «Порядок использования электронных средств платежа» Федерального закона 161-ФЗ от 27.06.2011 г. "О национальной платежной системе» ознакомлен. Информация, изложенная в статье 9 Федерального закона 161-ФЗ от 27.06.2011г., мне понятна. Претензий к Банку не имею.</t>
    </r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</si>
  <si>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При этом я уведомлен(а) и понимаю, что при отказе от услуги SMS - оповещения у меня возникает риск полного снятия мошенниками денежных средств с банковского счета, открытого для расчетов по операциям с использованием банковской карты, при утрате/краже карты путем использования мошенниками самой карты и/или информации по карте.</t>
    </r>
  </si>
  <si>
    <t>Валюта счета</t>
  </si>
  <si>
    <t>рубль РФ</t>
  </si>
  <si>
    <t>доллар США</t>
  </si>
  <si>
    <t>евро</t>
  </si>
  <si>
    <r>
      <rPr>
        <sz val="6"/>
        <rFont val="Wingdings"/>
        <charset val="2"/>
      </rPr>
      <t xml:space="preserve">ü </t>
    </r>
    <r>
      <rPr>
        <sz val="6"/>
        <rFont val="Arial"/>
        <family val="2"/>
        <charset val="204"/>
      </rPr>
      <t>Я уведомлен, что информация о совершении операций с использованием карты будет предоставляться мне в порядке, установленном п. 7.1. Правил.</t>
    </r>
  </si>
  <si>
    <t>НА ОТКРЫТИЕ СЧЕТА И ПРЕДОСТАВЛЕНИЕ  РАСЧЕТНОЙ БАНКОВСКОЙ КАРТЫ</t>
  </si>
  <si>
    <t>МИР Привилегия</t>
  </si>
  <si>
    <t>Я, нижеподписавш__ся, чьи данные указаны ниже в настоящем заявлении, подтверждаю присоединение к Правилам предоставления и обслуживания расчетных банковских карт АО Банк «Национальный стандарт» (далее - «Правила») и:</t>
  </si>
  <si>
    <t>1. Прошу АО Банк "Национальный стандарт" открыть мне счет и предоставить расчетную банковскую карту на условиях, изложенных в Правилах.</t>
  </si>
  <si>
    <t>2. Подтверждаю, что с Правилами ознакомлен (-а) и обязуюсь их выполнять. С Тарифами Банка согласен (-на). Прошу Банк без моих дополнительных распоряжений осуществлять списание денежных средств со Счета в оплату услуг (расходов) Банка в порядке и размерах, предусмотренных Правилами и Тарифами Банка.</t>
  </si>
  <si>
    <t>Место жительства (пребывания)</t>
  </si>
  <si>
    <t>Мобильный телефон</t>
  </si>
  <si>
    <t>Карточный продукт</t>
  </si>
  <si>
    <t>Карта Молодёжка</t>
  </si>
  <si>
    <t>Карта "С заботой о Вас"</t>
  </si>
  <si>
    <t>Приложение № 2 к Приказу от 13.03.2026г. № 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</si>
</sst>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sz val="10"/>
      <name val="Arial"/>
      <family val="2"/>
      <charset val="204"/>
    </font>
    <font>
      <b/>
      <sz val="10"/>
      <color rgb="FF00B05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1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2" xfId="0" applyFont="1" applyBorder="1" applyAlignment="1"/>
    <xf numFmtId="0" fontId="1" fillId="0" borderId="4" xfId="0" applyFont="1" applyBorder="1" applyAlignment="1"/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3" fillId="0" borderId="1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6" fillId="0" borderId="3" xfId="0" applyFont="1" applyFill="1" applyBorder="1" applyAlignment="1"/>
    <xf numFmtId="0" fontId="1" fillId="0" borderId="1" xfId="0" applyFont="1" applyFill="1" applyBorder="1" applyAlignment="1"/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" fillId="0" borderId="6" xfId="0" applyFont="1" applyFill="1" applyBorder="1" applyAlignment="1"/>
    <xf numFmtId="0" fontId="1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7" xfId="0" applyFont="1" applyFill="1" applyBorder="1"/>
    <xf numFmtId="0" fontId="1" fillId="0" borderId="0" xfId="0" applyFont="1" applyFill="1" applyBorder="1"/>
    <xf numFmtId="0" fontId="1" fillId="0" borderId="8" xfId="0" applyFont="1" applyFill="1" applyBorder="1"/>
    <xf numFmtId="0" fontId="1" fillId="0" borderId="0" xfId="0" applyFont="1" applyFill="1" applyBorder="1" applyAlignment="1"/>
    <xf numFmtId="0" fontId="4" fillId="0" borderId="9" xfId="0" applyFont="1" applyFill="1" applyBorder="1" applyAlignment="1">
      <alignment horizontal="center"/>
    </xf>
    <xf numFmtId="0" fontId="4" fillId="0" borderId="9" xfId="0" applyFont="1" applyFill="1" applyBorder="1" applyAlignment="1"/>
    <xf numFmtId="0" fontId="4" fillId="0" borderId="0" xfId="0" applyFont="1" applyFill="1" applyBorder="1" applyAlignment="1">
      <alignment horizontal="justify" vertical="top" wrapText="1"/>
    </xf>
    <xf numFmtId="0" fontId="3" fillId="0" borderId="11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0" xfId="0" applyFont="1" applyFill="1"/>
    <xf numFmtId="0" fontId="6" fillId="4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0" fontId="3" fillId="4" borderId="1" xfId="0" applyFont="1" applyFill="1" applyBorder="1" applyAlignment="1">
      <alignment horizontal="left"/>
    </xf>
    <xf numFmtId="0" fontId="0" fillId="0" borderId="1" xfId="0" applyFill="1" applyBorder="1" applyAlignment="1"/>
    <xf numFmtId="0" fontId="0" fillId="0" borderId="6" xfId="0" applyFill="1" applyBorder="1" applyAlignment="1"/>
    <xf numFmtId="49" fontId="1" fillId="4" borderId="3" xfId="0" applyNumberFormat="1" applyFont="1" applyFill="1" applyBorder="1" applyAlignment="1"/>
    <xf numFmtId="0" fontId="6" fillId="4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0" borderId="9" xfId="2" applyFont="1" applyFill="1" applyBorder="1" applyAlignment="1"/>
    <xf numFmtId="0" fontId="7" fillId="0" borderId="9" xfId="2" applyFill="1" applyBorder="1" applyAlignment="1"/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3" fillId="3" borderId="1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5" xfId="0" applyFont="1" applyBorder="1" applyAlignment="1">
      <alignment horizontal="left"/>
    </xf>
    <xf numFmtId="0" fontId="4" fillId="0" borderId="7" xfId="0" applyFont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8" xfId="0" applyFont="1" applyBorder="1" applyAlignment="1">
      <alignment horizontal="justify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justify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6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justify" wrapText="1"/>
    </xf>
    <xf numFmtId="0" fontId="3" fillId="0" borderId="0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3" fillId="3" borderId="1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27551</xdr:colOff>
      <xdr:row>4</xdr:row>
      <xdr:rowOff>9525</xdr:rowOff>
    </xdr:to>
    <xdr:pic>
      <xdr:nvPicPr>
        <xdr:cNvPr id="3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492936" cy="59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0"/>
  <sheetViews>
    <sheetView tabSelected="1" zoomScale="160" zoomScaleNormal="160" workbookViewId="0">
      <selection activeCell="AU6" sqref="AU6"/>
    </sheetView>
  </sheetViews>
  <sheetFormatPr defaultColWidth="2.140625" defaultRowHeight="11.25" customHeight="1" x14ac:dyDescent="0.2"/>
  <cols>
    <col min="1" max="1" width="2.140625" style="1" customWidth="1"/>
    <col min="2" max="26" width="2.140625" style="1"/>
    <col min="27" max="27" width="2" style="1" customWidth="1"/>
    <col min="28" max="41" width="2.140625" style="1"/>
    <col min="42" max="42" width="8.85546875" style="1" customWidth="1"/>
    <col min="43" max="16384" width="2.140625" style="1"/>
  </cols>
  <sheetData>
    <row r="1" spans="1:42" ht="11.25" customHeight="1" x14ac:dyDescent="0.2">
      <c r="AA1" s="55" t="s">
        <v>62</v>
      </c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</row>
    <row r="2" spans="1:42" ht="11.25" customHeight="1" x14ac:dyDescent="0.2">
      <c r="Y2" s="2"/>
      <c r="Z2" s="2"/>
      <c r="AA2" s="85" t="s">
        <v>1</v>
      </c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7"/>
    </row>
    <row r="3" spans="1:42" ht="11.25" customHeight="1" x14ac:dyDescent="0.2">
      <c r="N3" s="5"/>
      <c r="O3" s="5"/>
      <c r="P3" s="5"/>
      <c r="Q3" s="5"/>
      <c r="R3" s="5"/>
      <c r="S3" s="5"/>
      <c r="T3" s="5"/>
      <c r="U3" s="5"/>
      <c r="V3" s="5"/>
      <c r="W3" s="12"/>
      <c r="X3" s="12"/>
      <c r="Y3" s="12"/>
      <c r="AA3" s="92" t="str">
        <f>"" &amp; D_NUM</f>
        <v/>
      </c>
      <c r="AB3" s="93"/>
      <c r="AC3" s="93"/>
      <c r="AD3" s="93"/>
      <c r="AE3" s="93"/>
      <c r="AF3" s="93"/>
      <c r="AG3" s="93"/>
      <c r="AH3" s="93"/>
      <c r="AI3" s="93"/>
      <c r="AJ3" s="93"/>
      <c r="AK3" s="3" t="s">
        <v>0</v>
      </c>
      <c r="AL3" s="93" t="str">
        <f>"" &amp; RIGHT(A_NUM,7)</f>
        <v/>
      </c>
      <c r="AM3" s="93"/>
      <c r="AN3" s="93"/>
      <c r="AO3" s="93"/>
      <c r="AP3" s="94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1"/>
    </row>
    <row r="5" spans="1:42" ht="11.25" customHeight="1" x14ac:dyDescent="0.2">
      <c r="A5" s="88" t="s">
        <v>2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</row>
    <row r="6" spans="1:42" ht="11.25" customHeight="1" x14ac:dyDescent="0.2">
      <c r="A6" s="88" t="s">
        <v>52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</row>
    <row r="7" spans="1:42" ht="11.25" customHeight="1" x14ac:dyDescent="0.2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8"/>
      <c r="AF7" s="88"/>
      <c r="AG7" s="88"/>
      <c r="AH7" s="88"/>
      <c r="AI7" s="88"/>
      <c r="AJ7" s="88"/>
      <c r="AK7" s="88"/>
      <c r="AL7" s="88"/>
      <c r="AM7" s="88"/>
      <c r="AN7" s="88"/>
      <c r="AO7" s="88"/>
      <c r="AP7" s="88"/>
    </row>
    <row r="8" spans="1:42" s="39" customFormat="1" ht="23.25" customHeight="1" x14ac:dyDescent="0.2">
      <c r="A8" s="96" t="s">
        <v>54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</row>
    <row r="9" spans="1:42" s="39" customFormat="1" ht="23.25" customHeight="1" x14ac:dyDescent="0.2">
      <c r="A9" s="96" t="s">
        <v>55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6"/>
      <c r="AD9" s="96"/>
      <c r="AE9" s="96"/>
      <c r="AF9" s="96"/>
      <c r="AG9" s="96"/>
      <c r="AH9" s="96"/>
      <c r="AI9" s="96"/>
      <c r="AJ9" s="96"/>
      <c r="AK9" s="96"/>
      <c r="AL9" s="96"/>
      <c r="AM9" s="96"/>
      <c r="AN9" s="96"/>
      <c r="AO9" s="96"/>
      <c r="AP9" s="96"/>
    </row>
    <row r="10" spans="1:42" ht="36.75" customHeight="1" x14ac:dyDescent="0.2">
      <c r="A10" s="95" t="s">
        <v>56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</row>
    <row r="11" spans="1:42" ht="11.25" customHeight="1" x14ac:dyDescent="0.2">
      <c r="A11" s="50" t="s">
        <v>47</v>
      </c>
      <c r="B11" s="51"/>
      <c r="C11" s="51"/>
      <c r="D11" s="51"/>
      <c r="E11" s="51"/>
      <c r="F11" s="51"/>
      <c r="G11" s="51"/>
      <c r="H11" s="51"/>
      <c r="I11" s="51"/>
      <c r="J11" s="51"/>
      <c r="K11" s="37" t="str">
        <f>IF(MID(A_NUM,6,3)="810","þ","¨")</f>
        <v>¨</v>
      </c>
      <c r="L11" s="74" t="s">
        <v>48</v>
      </c>
      <c r="M11" s="74"/>
      <c r="N11" s="74"/>
      <c r="O11" s="74"/>
      <c r="P11" s="38" t="str">
        <f>IF(MID(A_NUM,6,3)="840","þ","¨")</f>
        <v>¨</v>
      </c>
      <c r="Q11" s="74" t="s">
        <v>49</v>
      </c>
      <c r="R11" s="74"/>
      <c r="S11" s="74"/>
      <c r="T11" s="74"/>
      <c r="U11" s="74"/>
      <c r="V11" s="38" t="str">
        <f>IF(MID(A_NUM,6,3)="978","þ","¨")</f>
        <v>¨</v>
      </c>
      <c r="W11" s="58" t="s">
        <v>50</v>
      </c>
      <c r="X11" s="58"/>
      <c r="Y11" s="58"/>
      <c r="Z11" s="50" t="s">
        <v>40</v>
      </c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2"/>
      <c r="AL11" s="46" t="str">
        <f>IF(LEFT(C_NUM,6)="220120","þ","¨")</f>
        <v>¨</v>
      </c>
      <c r="AM11" s="41" t="s">
        <v>53</v>
      </c>
      <c r="AN11" s="43"/>
      <c r="AO11" s="43"/>
      <c r="AP11" s="44"/>
    </row>
    <row r="12" spans="1:42" ht="11.25" customHeight="1" x14ac:dyDescent="0.2">
      <c r="A12" s="89" t="s">
        <v>39</v>
      </c>
      <c r="B12" s="90"/>
      <c r="C12" s="90"/>
      <c r="D12" s="90"/>
      <c r="E12" s="90"/>
      <c r="F12" s="90"/>
      <c r="G12" s="90"/>
      <c r="H12" s="90"/>
      <c r="I12" s="90"/>
      <c r="J12" s="91"/>
      <c r="K12" s="89" t="s">
        <v>59</v>
      </c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1"/>
    </row>
    <row r="13" spans="1:42" ht="11.25" customHeight="1" x14ac:dyDescent="0.2">
      <c r="A13" s="8" t="str">
        <f>IF(ISERROR(FIND("[ БАЗОВЫЙ ]",D_TYPE)),"¨","þ")</f>
        <v>¨</v>
      </c>
      <c r="B13" s="58" t="s">
        <v>36</v>
      </c>
      <c r="C13" s="58"/>
      <c r="D13" s="58"/>
      <c r="E13" s="58"/>
      <c r="F13" s="58"/>
      <c r="G13" s="58"/>
      <c r="H13" s="58"/>
      <c r="I13" s="58"/>
      <c r="J13" s="59"/>
      <c r="K13" s="8" t="str">
        <f>IF(ISERROR(FIND("[ МОЛОДЁЖКА ]",D_TYPE)),"¨","þ")</f>
        <v>¨</v>
      </c>
      <c r="L13" s="53" t="s">
        <v>60</v>
      </c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4"/>
      <c r="Y13" s="18"/>
      <c r="Z13" s="40" t="str">
        <f>IF(ISERROR(FIND("[ С ЗАБОТОЙ О ВАС ]",D_TYPE)),"¨","þ")</f>
        <v>¨</v>
      </c>
      <c r="AA13" s="22" t="s">
        <v>61</v>
      </c>
      <c r="AB13" s="22"/>
      <c r="AC13" s="41"/>
      <c r="AD13" s="41"/>
      <c r="AE13" s="42"/>
      <c r="AF13" s="42"/>
      <c r="AG13" s="42"/>
      <c r="AM13" s="15"/>
      <c r="AN13" s="15"/>
      <c r="AO13" s="15"/>
      <c r="AP13" s="16"/>
    </row>
    <row r="14" spans="1:42" ht="11.25" customHeight="1" x14ac:dyDescent="0.2">
      <c r="A14" s="50" t="s">
        <v>5</v>
      </c>
      <c r="B14" s="51"/>
      <c r="C14" s="51"/>
      <c r="D14" s="51"/>
      <c r="E14" s="51"/>
      <c r="F14" s="51"/>
      <c r="G14" s="51"/>
      <c r="H14" s="51"/>
      <c r="I14" s="51"/>
      <c r="J14" s="51"/>
      <c r="K14" s="17" t="str">
        <f>IF(C_PRIORITY="0","þ","¨")</f>
        <v>¨</v>
      </c>
      <c r="L14" s="18" t="s">
        <v>6</v>
      </c>
      <c r="M14" s="18"/>
      <c r="N14" s="18"/>
      <c r="O14" s="18"/>
      <c r="P14" s="19"/>
      <c r="Q14" s="20"/>
      <c r="R14" s="18"/>
      <c r="S14" s="20" t="str">
        <f>IF(AND(C_PRIORITY&lt;&gt;"0",NOT(ISBLANK(C_PRIORITY))),"þ","¨")</f>
        <v>¨</v>
      </c>
      <c r="T14" s="18" t="s">
        <v>37</v>
      </c>
      <c r="U14" s="19"/>
      <c r="V14" s="20"/>
      <c r="W14" s="18"/>
      <c r="X14" s="18"/>
      <c r="Y14" s="18"/>
      <c r="Z14" s="21"/>
      <c r="AA14" s="51" t="s">
        <v>4</v>
      </c>
      <c r="AB14" s="51"/>
      <c r="AC14" s="51"/>
      <c r="AD14" s="51"/>
      <c r="AE14" s="51"/>
      <c r="AF14" s="51"/>
      <c r="AG14" s="82" t="str">
        <f>"" &amp; C_SECRET</f>
        <v/>
      </c>
      <c r="AH14" s="83"/>
      <c r="AI14" s="83"/>
      <c r="AJ14" s="83"/>
      <c r="AK14" s="83"/>
      <c r="AL14" s="83"/>
      <c r="AM14" s="83"/>
      <c r="AN14" s="83"/>
      <c r="AO14" s="83"/>
      <c r="AP14" s="84"/>
    </row>
    <row r="16" spans="1:42" ht="11.25" customHeight="1" x14ac:dyDescent="0.2">
      <c r="A16" s="50" t="s">
        <v>7</v>
      </c>
      <c r="B16" s="51"/>
      <c r="C16" s="51"/>
      <c r="D16" s="51"/>
      <c r="E16" s="51"/>
      <c r="F16" s="51"/>
      <c r="G16" s="51"/>
      <c r="H16" s="51"/>
      <c r="I16" s="51"/>
      <c r="J16" s="52"/>
      <c r="K16" s="57" t="str">
        <f>"" &amp; A_FIO</f>
        <v/>
      </c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9"/>
    </row>
    <row r="17" spans="1:42" ht="11.25" customHeight="1" x14ac:dyDescent="0.2">
      <c r="A17" s="60" t="s">
        <v>41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2"/>
    </row>
    <row r="18" spans="1:42" ht="11.25" customHeight="1" x14ac:dyDescent="0.2">
      <c r="A18" s="63" t="str">
        <f>MID(C_FIOLATIN,1,1)</f>
        <v/>
      </c>
      <c r="B18" s="64"/>
      <c r="C18" s="63" t="str">
        <f>MID(C_FIOLATIN,2,1)</f>
        <v/>
      </c>
      <c r="D18" s="64"/>
      <c r="E18" s="63" t="str">
        <f>MID(C_FIOLATIN,3,1)</f>
        <v/>
      </c>
      <c r="F18" s="64"/>
      <c r="G18" s="63" t="str">
        <f>MID(C_FIOLATIN,4,1)</f>
        <v/>
      </c>
      <c r="H18" s="64"/>
      <c r="I18" s="63" t="str">
        <f>MID(C_FIOLATIN,5,1)</f>
        <v/>
      </c>
      <c r="J18" s="64"/>
      <c r="K18" s="63" t="str">
        <f>MID(C_FIOLATIN,6,1)</f>
        <v/>
      </c>
      <c r="L18" s="64"/>
      <c r="M18" s="63" t="str">
        <f>MID(C_FIOLATIN,7,1)</f>
        <v/>
      </c>
      <c r="N18" s="64"/>
      <c r="O18" s="63" t="str">
        <f>MID(C_FIOLATIN,8,1)</f>
        <v/>
      </c>
      <c r="P18" s="64"/>
      <c r="Q18" s="63" t="str">
        <f>MID(C_FIOLATIN,9,1)</f>
        <v/>
      </c>
      <c r="R18" s="64"/>
      <c r="S18" s="63" t="str">
        <f>MID(C_FIOLATIN,10,1)</f>
        <v/>
      </c>
      <c r="T18" s="64"/>
      <c r="U18" s="63" t="str">
        <f>MID(C_FIOLATIN,11,1)</f>
        <v/>
      </c>
      <c r="V18" s="64"/>
      <c r="W18" s="63" t="str">
        <f>MID(C_FIOLATIN,12,1)</f>
        <v/>
      </c>
      <c r="X18" s="64"/>
      <c r="Y18" s="63" t="str">
        <f>MID(C_FIOLATIN,13,1)</f>
        <v/>
      </c>
      <c r="Z18" s="64"/>
      <c r="AA18" s="63" t="str">
        <f>MID(C_FIOLATIN,14,1)</f>
        <v/>
      </c>
      <c r="AB18" s="64"/>
      <c r="AC18" s="63" t="str">
        <f>MID(C_FIOLATIN,15,1)</f>
        <v/>
      </c>
      <c r="AD18" s="64"/>
      <c r="AE18" s="63" t="str">
        <f>MID(C_FIOLATIN,16,1)</f>
        <v/>
      </c>
      <c r="AF18" s="64"/>
      <c r="AG18" s="63" t="str">
        <f>MID(C_FIOLATIN,17,1)</f>
        <v/>
      </c>
      <c r="AH18" s="64"/>
      <c r="AI18" s="63" t="str">
        <f>MID(C_FIOLATIN,18,1)</f>
        <v/>
      </c>
      <c r="AJ18" s="64"/>
      <c r="AK18" s="63" t="str">
        <f>MID(C_FIOLATIN,19,1)</f>
        <v/>
      </c>
      <c r="AL18" s="64"/>
      <c r="AM18" s="89" t="str">
        <f>MID(C_FIOLATIN,20,1)</f>
        <v/>
      </c>
      <c r="AN18" s="90"/>
      <c r="AO18" s="90"/>
      <c r="AP18" s="91"/>
    </row>
    <row r="19" spans="1:42" ht="11.25" customHeight="1" x14ac:dyDescent="0.2">
      <c r="A19" s="50" t="s">
        <v>8</v>
      </c>
      <c r="B19" s="51"/>
      <c r="C19" s="51"/>
      <c r="D19" s="51"/>
      <c r="E19" s="51"/>
      <c r="F19" s="51"/>
      <c r="G19" s="51"/>
      <c r="H19" s="51"/>
      <c r="I19" s="51"/>
      <c r="J19" s="52"/>
      <c r="K19" s="57" t="str">
        <f>"" &amp; C_BIRTHDAY</f>
        <v/>
      </c>
      <c r="L19" s="58"/>
      <c r="M19" s="58"/>
      <c r="N19" s="58"/>
      <c r="O19" s="58"/>
      <c r="P19" s="59"/>
      <c r="Q19" s="50" t="s">
        <v>9</v>
      </c>
      <c r="R19" s="51"/>
      <c r="S19" s="51"/>
      <c r="T19" s="51"/>
      <c r="U19" s="51"/>
      <c r="V19" s="51"/>
      <c r="W19" s="52"/>
      <c r="X19" s="57" t="str">
        <f>"" &amp; C_BIRTHPLACE</f>
        <v/>
      </c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9"/>
    </row>
    <row r="20" spans="1:42" ht="11.25" customHeight="1" x14ac:dyDescent="0.2">
      <c r="A20" s="50" t="s">
        <v>10</v>
      </c>
      <c r="B20" s="51"/>
      <c r="C20" s="51"/>
      <c r="D20" s="51"/>
      <c r="E20" s="51"/>
      <c r="F20" s="51"/>
      <c r="G20" s="51"/>
      <c r="H20" s="51"/>
      <c r="I20" s="51"/>
      <c r="J20" s="52"/>
      <c r="K20" s="8" t="str">
        <f>IF(C_RESIDENT="1","þ","¨")</f>
        <v>¨</v>
      </c>
      <c r="L20" s="58" t="s">
        <v>11</v>
      </c>
      <c r="M20" s="58"/>
      <c r="N20" s="58"/>
      <c r="O20" s="58"/>
      <c r="P20" s="7" t="str">
        <f>IF(C_RESIDENT="0","þ","¨")</f>
        <v>¨</v>
      </c>
      <c r="Q20" s="58" t="s">
        <v>12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74"/>
      <c r="AG20" s="75"/>
      <c r="AH20" s="76" t="s">
        <v>13</v>
      </c>
      <c r="AI20" s="77"/>
      <c r="AJ20" s="78"/>
      <c r="AK20" s="6" t="str">
        <f>IF(C_SEX="М","þ","¨")</f>
        <v>¨</v>
      </c>
      <c r="AL20" s="9" t="s">
        <v>14</v>
      </c>
      <c r="AM20" s="9"/>
      <c r="AN20" s="6" t="str">
        <f>IF(C_SEX="Ж","þ","¨")</f>
        <v>¨</v>
      </c>
      <c r="AO20" s="9" t="s">
        <v>15</v>
      </c>
      <c r="AP20" s="10"/>
    </row>
    <row r="21" spans="1:42" ht="11.25" customHeight="1" x14ac:dyDescent="0.2">
      <c r="A21" s="103" t="s">
        <v>16</v>
      </c>
      <c r="B21" s="103"/>
      <c r="C21" s="103"/>
      <c r="D21" s="103"/>
      <c r="E21" s="103"/>
      <c r="F21" s="103"/>
      <c r="G21" s="103"/>
      <c r="H21" s="103"/>
      <c r="I21" s="103"/>
      <c r="J21" s="103"/>
      <c r="K21" s="65" t="s">
        <v>17</v>
      </c>
      <c r="L21" s="65"/>
      <c r="M21" s="65"/>
      <c r="N21" s="65"/>
      <c r="O21" s="65"/>
      <c r="P21" s="8" t="str">
        <f>IF(C_DOCTYPE="Паспорт РФ","þ","¨")</f>
        <v>¨</v>
      </c>
      <c r="Q21" s="58" t="s">
        <v>18</v>
      </c>
      <c r="R21" s="58"/>
      <c r="S21" s="58"/>
      <c r="T21" s="58"/>
      <c r="U21" s="58"/>
      <c r="V21" s="7" t="str">
        <f>IF(AND(C_DOCTYPE&lt;&gt;"Паспорт РФ",NOT(ISBLANK(C_DOCTYPE))),"þ","¨")</f>
        <v>¨</v>
      </c>
      <c r="W21" s="58" t="s">
        <v>19</v>
      </c>
      <c r="X21" s="58"/>
      <c r="Y21" s="58"/>
      <c r="Z21" s="58"/>
      <c r="AA21" s="58"/>
      <c r="AB21" s="58"/>
      <c r="AC21" s="58"/>
      <c r="AD21" s="58"/>
      <c r="AE21" s="58"/>
      <c r="AF21" s="58" t="str">
        <f>IF(C_DOCTYPE&lt;&gt;"Паспорт РФ","" &amp; C_DOCTYPE,"")</f>
        <v/>
      </c>
      <c r="AG21" s="58"/>
      <c r="AH21" s="58"/>
      <c r="AI21" s="58"/>
      <c r="AJ21" s="58"/>
      <c r="AK21" s="58"/>
      <c r="AL21" s="58"/>
      <c r="AM21" s="58"/>
      <c r="AN21" s="58"/>
      <c r="AO21" s="58"/>
      <c r="AP21" s="59"/>
    </row>
    <row r="22" spans="1:42" ht="11.25" customHeight="1" x14ac:dyDescent="0.2">
      <c r="A22" s="103"/>
      <c r="B22" s="103"/>
      <c r="C22" s="103"/>
      <c r="D22" s="103"/>
      <c r="E22" s="103"/>
      <c r="F22" s="103"/>
      <c r="G22" s="103"/>
      <c r="H22" s="103"/>
      <c r="I22" s="103"/>
      <c r="J22" s="103"/>
      <c r="K22" s="65" t="s">
        <v>20</v>
      </c>
      <c r="L22" s="65"/>
      <c r="M22" s="65"/>
      <c r="N22" s="65"/>
      <c r="O22" s="65"/>
      <c r="P22" s="57" t="str">
        <f>IF(ISERR(FIND(" ",C_DOCNUM,1)),"",MID(C_DOCNUM,1,FIND(" ",C_DOCNUM,1)-1))</f>
        <v/>
      </c>
      <c r="Q22" s="58"/>
      <c r="R22" s="58"/>
      <c r="S22" s="59"/>
      <c r="T22" s="66" t="s">
        <v>21</v>
      </c>
      <c r="U22" s="67"/>
      <c r="V22" s="67"/>
      <c r="W22" s="67"/>
      <c r="X22" s="68"/>
      <c r="Y22" s="57" t="str">
        <f>IF(ISERR(FIND(" ",C_DOCNUM,1)),"" &amp; C_DOCNUM,MID(C_DOCNUM,FIND(" ",C_DOCNUM,1)+1,20))</f>
        <v/>
      </c>
      <c r="Z22" s="58"/>
      <c r="AA22" s="58"/>
      <c r="AB22" s="58"/>
      <c r="AC22" s="58"/>
      <c r="AD22" s="58"/>
      <c r="AE22" s="59"/>
      <c r="AF22" s="69" t="s">
        <v>22</v>
      </c>
      <c r="AG22" s="69"/>
      <c r="AH22" s="69"/>
      <c r="AI22" s="69"/>
      <c r="AJ22" s="69"/>
      <c r="AK22" s="98" t="str">
        <f>"" &amp; C_DOCDATE</f>
        <v/>
      </c>
      <c r="AL22" s="99"/>
      <c r="AM22" s="99"/>
      <c r="AN22" s="99"/>
      <c r="AO22" s="99"/>
      <c r="AP22" s="100"/>
    </row>
    <row r="23" spans="1:42" ht="11.25" customHeight="1" x14ac:dyDescent="0.2">
      <c r="A23" s="103"/>
      <c r="B23" s="103"/>
      <c r="C23" s="103"/>
      <c r="D23" s="103"/>
      <c r="E23" s="103"/>
      <c r="F23" s="103"/>
      <c r="G23" s="103"/>
      <c r="H23" s="103"/>
      <c r="I23" s="103"/>
      <c r="J23" s="103"/>
      <c r="K23" s="65" t="s">
        <v>23</v>
      </c>
      <c r="L23" s="65"/>
      <c r="M23" s="65"/>
      <c r="N23" s="65"/>
      <c r="O23" s="65"/>
      <c r="P23" s="70" t="str">
        <f>"" &amp; C_DOCPLACE &amp; " " &amp; C_DOCPLACE_P</f>
        <v xml:space="preserve"> </v>
      </c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</row>
    <row r="24" spans="1:42" ht="11.25" customHeight="1" x14ac:dyDescent="0.2">
      <c r="A24" s="31"/>
      <c r="B24" s="32"/>
      <c r="C24" s="32"/>
      <c r="D24" s="32"/>
      <c r="E24" s="32"/>
      <c r="F24" s="32"/>
      <c r="G24" s="32"/>
      <c r="H24" s="32"/>
      <c r="I24" s="32"/>
      <c r="J24" s="32"/>
      <c r="K24" s="33"/>
      <c r="L24" s="33"/>
      <c r="M24" s="33"/>
      <c r="N24" s="33"/>
      <c r="O24" s="33"/>
      <c r="P24" s="34"/>
      <c r="Q24" s="34"/>
      <c r="R24" s="34"/>
      <c r="S24" s="34"/>
      <c r="T24" s="33"/>
      <c r="U24" s="33"/>
      <c r="V24" s="33"/>
      <c r="W24" s="33"/>
      <c r="X24" s="33"/>
      <c r="Y24" s="34"/>
      <c r="Z24" s="34"/>
      <c r="AA24" s="34"/>
      <c r="AB24" s="34"/>
      <c r="AC24" s="34"/>
      <c r="AD24" s="34"/>
      <c r="AE24" s="34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5"/>
    </row>
    <row r="25" spans="1:42" ht="16.5" customHeight="1" x14ac:dyDescent="0.2">
      <c r="A25" s="89" t="s">
        <v>57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1"/>
    </row>
    <row r="26" spans="1:42" ht="11.25" customHeight="1" x14ac:dyDescent="0.2">
      <c r="A26" s="70" t="str">
        <f>"" &amp; C_REGADDR</f>
        <v/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</row>
    <row r="27" spans="1:42" ht="11.25" customHeight="1" x14ac:dyDescent="0.2">
      <c r="A27" s="70"/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</row>
    <row r="28" spans="1:42" ht="11.25" customHeight="1" x14ac:dyDescent="0.2">
      <c r="A28" s="50" t="s">
        <v>58</v>
      </c>
      <c r="B28" s="51"/>
      <c r="C28" s="51"/>
      <c r="D28" s="51"/>
      <c r="E28" s="51"/>
      <c r="F28" s="51"/>
      <c r="G28" s="51"/>
      <c r="H28" s="51"/>
      <c r="I28" s="51"/>
      <c r="J28" s="52"/>
      <c r="K28" s="45" t="s">
        <v>28</v>
      </c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2"/>
    </row>
    <row r="29" spans="1:42" ht="11.25" customHeight="1" x14ac:dyDescent="0.2">
      <c r="A29" s="97"/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97"/>
      <c r="AO29" s="97"/>
      <c r="AP29" s="97"/>
    </row>
    <row r="30" spans="1:42" ht="11.25" customHeight="1" x14ac:dyDescent="0.2">
      <c r="A30" s="97" t="s">
        <v>42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97"/>
      <c r="AO30" s="97"/>
      <c r="AP30" s="97"/>
    </row>
    <row r="31" spans="1:42" ht="11.25" customHeight="1" x14ac:dyDescent="0.2">
      <c r="A31" s="119" t="s">
        <v>3</v>
      </c>
      <c r="B31" s="120"/>
      <c r="C31" s="50" t="s">
        <v>27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2"/>
    </row>
    <row r="32" spans="1:42" ht="11.25" customHeight="1" x14ac:dyDescent="0.2">
      <c r="A32" s="121"/>
      <c r="B32" s="122"/>
      <c r="C32" s="115" t="s">
        <v>29</v>
      </c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7"/>
      <c r="Z32" s="123" t="s">
        <v>28</v>
      </c>
      <c r="AA32" s="123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L32" s="49"/>
      <c r="AM32" s="49"/>
      <c r="AN32" s="49"/>
      <c r="AO32" s="49"/>
      <c r="AP32" s="118"/>
    </row>
    <row r="33" spans="1:42" ht="11.25" customHeight="1" x14ac:dyDescent="0.2">
      <c r="A33" s="112" t="s">
        <v>38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14"/>
    </row>
    <row r="34" spans="1:42" ht="11.25" customHeight="1" x14ac:dyDescent="0.2">
      <c r="A34" s="112" t="s">
        <v>30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4"/>
    </row>
    <row r="35" spans="1:42" ht="11.25" customHeight="1" x14ac:dyDescent="0.2">
      <c r="A35" s="79" t="s">
        <v>31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1"/>
    </row>
    <row r="36" spans="1:42" ht="11.25" customHeight="1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ht="11.25" customHeight="1" x14ac:dyDescent="0.2">
      <c r="A37" s="119" t="s">
        <v>3</v>
      </c>
      <c r="B37" s="127"/>
      <c r="C37" s="76" t="s">
        <v>43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8"/>
    </row>
    <row r="38" spans="1:42" ht="24" customHeight="1" x14ac:dyDescent="0.2">
      <c r="A38" s="124" t="s">
        <v>46</v>
      </c>
      <c r="B38" s="125"/>
      <c r="C38" s="125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6"/>
    </row>
    <row r="39" spans="1:42" ht="19.5" customHeight="1" x14ac:dyDescent="0.2">
      <c r="A39" s="71" t="s">
        <v>44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3"/>
    </row>
    <row r="40" spans="1:42" ht="19.5" customHeight="1" x14ac:dyDescent="0.2">
      <c r="A40" s="71" t="s">
        <v>45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3"/>
    </row>
    <row r="41" spans="1:42" ht="13.5" customHeight="1" x14ac:dyDescent="0.2">
      <c r="A41" s="128" t="s">
        <v>51</v>
      </c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29"/>
      <c r="AA41" s="129"/>
      <c r="AB41" s="129"/>
      <c r="AC41" s="129"/>
      <c r="AD41" s="129"/>
      <c r="AE41" s="129"/>
      <c r="AF41" s="129"/>
      <c r="AG41" s="129"/>
      <c r="AH41" s="129"/>
      <c r="AI41" s="129"/>
      <c r="AJ41" s="129"/>
      <c r="AK41" s="129"/>
      <c r="AL41" s="129"/>
      <c r="AM41" s="129"/>
      <c r="AN41" s="129"/>
      <c r="AO41" s="129"/>
      <c r="AP41" s="130"/>
    </row>
    <row r="42" spans="1:42" ht="11.25" customHeight="1" x14ac:dyDescent="0.2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</row>
    <row r="43" spans="1:42" ht="11.25" customHeight="1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14"/>
      <c r="AG43" s="13"/>
      <c r="AH43" s="13"/>
      <c r="AI43" s="13"/>
      <c r="AJ43" s="13"/>
      <c r="AK43" s="13"/>
      <c r="AL43" s="13"/>
      <c r="AM43" s="13"/>
      <c r="AN43" s="13"/>
      <c r="AO43" s="13"/>
      <c r="AP43" s="13"/>
    </row>
    <row r="44" spans="1:42" ht="11.25" customHeight="1" x14ac:dyDescent="0.2">
      <c r="A44" s="49" t="str">
        <f>"" &amp; A_DATE</f>
        <v/>
      </c>
      <c r="B44" s="49"/>
      <c r="C44" s="49"/>
      <c r="D44" s="49"/>
      <c r="E44" s="49"/>
      <c r="F44" s="49"/>
      <c r="G44" s="49"/>
      <c r="H44" s="49"/>
      <c r="J44" s="49"/>
      <c r="K44" s="49"/>
      <c r="L44" s="49"/>
      <c r="M44" s="49"/>
      <c r="N44" s="49"/>
      <c r="O44" s="49"/>
      <c r="P44" s="49"/>
      <c r="Q44" s="49"/>
      <c r="S44" s="49" t="str">
        <f>IF(ISERR((FIND(" ",C_FIO,1))),""&amp;C_FIO,MID(C_FIO,1,FIND(" ",C_FIO,1)) &amp; IF(ISERR(MID(C_FIO,FIND(" ",C_FIO,1)+1,1)),"",MID(C_FIO,FIND(" ",C_FIO,1)+1,1) &amp; ". " &amp; IF(ISERR(FIND(" ",C_FIO,FIND(" ",C_FIO,1)+1)),"",MID(C_FIO,FIND(" ",C_FIO,FIND(" ",C_FIO,1)+1)+1,1) &amp; ".")))</f>
        <v/>
      </c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G44" s="13"/>
      <c r="AH44" s="13"/>
      <c r="AI44" s="13"/>
      <c r="AJ44" s="13"/>
      <c r="AK44" s="13"/>
      <c r="AL44" s="13"/>
      <c r="AM44" s="13"/>
      <c r="AN44" s="13"/>
      <c r="AO44" s="13"/>
      <c r="AP44" s="13"/>
    </row>
    <row r="45" spans="1:42" ht="11.25" customHeight="1" x14ac:dyDescent="0.2">
      <c r="A45" s="47" t="s">
        <v>24</v>
      </c>
      <c r="B45" s="47"/>
      <c r="C45" s="47"/>
      <c r="D45" s="47"/>
      <c r="E45" s="47"/>
      <c r="F45" s="47"/>
      <c r="G45" s="47"/>
      <c r="H45" s="47"/>
      <c r="J45" s="47" t="s">
        <v>25</v>
      </c>
      <c r="K45" s="47"/>
      <c r="L45" s="47"/>
      <c r="M45" s="47"/>
      <c r="N45" s="47"/>
      <c r="O45" s="47"/>
      <c r="P45" s="47"/>
      <c r="Q45" s="47"/>
      <c r="S45" s="47" t="s">
        <v>26</v>
      </c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G45" s="48"/>
      <c r="AH45" s="48"/>
      <c r="AI45" s="48"/>
      <c r="AJ45" s="48"/>
      <c r="AK45" s="48"/>
      <c r="AL45" s="48"/>
      <c r="AM45" s="48"/>
      <c r="AN45" s="48"/>
      <c r="AO45" s="48"/>
      <c r="AP45" s="48"/>
    </row>
    <row r="46" spans="1:42" ht="11.25" customHeight="1" x14ac:dyDescent="0.2">
      <c r="A46" s="97" t="s">
        <v>32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</row>
    <row r="47" spans="1:42" ht="11.25" customHeight="1" x14ac:dyDescent="0.2">
      <c r="A47" s="50" t="s">
        <v>33</v>
      </c>
      <c r="B47" s="51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2"/>
    </row>
    <row r="48" spans="1:42" ht="11.25" customHeight="1" x14ac:dyDescent="0.2">
      <c r="A48" s="24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6"/>
    </row>
    <row r="49" spans="1:42" ht="11.25" customHeight="1" x14ac:dyDescent="0.2">
      <c r="A49" s="110" t="str">
        <f>"" &amp; P_DOLG_1</f>
        <v/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27"/>
      <c r="W49" s="106" t="str">
        <f>"" &amp; A_DATE</f>
        <v/>
      </c>
      <c r="X49" s="106"/>
      <c r="Y49" s="106"/>
      <c r="Z49" s="106"/>
      <c r="AA49" s="106"/>
      <c r="AB49" s="27"/>
      <c r="AC49" s="107"/>
      <c r="AD49" s="107"/>
      <c r="AE49" s="107"/>
      <c r="AF49" s="107"/>
      <c r="AG49" s="107"/>
      <c r="AH49" s="22"/>
      <c r="AI49" s="106" t="str">
        <f>IF(ISERR((FIND(" ",P_FIO_1,1)))," "&amp;P_FIO_1,MID(P_FIO_1,1,FIND(" ",P_FIO_1,1)) &amp; IF(ISERR(MID(P_FIO_1,FIND(" ",P_FIO_1,1)+1,1)),"",MID(P_FIO_1,FIND(" ",P_FIO_1,1)+1,1) &amp; ". " &amp; IF(ISERR(FIND(" ",P_FIO_1,FIND(" ",P_FIO_1,1)+1)),"",MID(P_FIO_1,FIND(" ",P_FIO_1,FIND(" ",P_FIO_1,1)+1)+1,1) &amp; ".")))</f>
        <v xml:space="preserve"> </v>
      </c>
      <c r="AJ49" s="106"/>
      <c r="AK49" s="106"/>
      <c r="AL49" s="106"/>
      <c r="AM49" s="106"/>
      <c r="AN49" s="106"/>
      <c r="AO49" s="106"/>
      <c r="AP49" s="111"/>
    </row>
    <row r="50" spans="1:42" ht="11.25" customHeight="1" x14ac:dyDescent="0.2">
      <c r="A50" s="108" t="s">
        <v>34</v>
      </c>
      <c r="B50" s="104"/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29"/>
      <c r="W50" s="109" t="s">
        <v>24</v>
      </c>
      <c r="X50" s="109"/>
      <c r="Y50" s="109"/>
      <c r="Z50" s="109"/>
      <c r="AA50" s="109"/>
      <c r="AB50" s="29"/>
      <c r="AC50" s="104" t="s">
        <v>35</v>
      </c>
      <c r="AD50" s="104"/>
      <c r="AE50" s="104"/>
      <c r="AF50" s="104"/>
      <c r="AG50" s="104"/>
      <c r="AH50" s="28"/>
      <c r="AI50" s="104" t="s">
        <v>26</v>
      </c>
      <c r="AJ50" s="104"/>
      <c r="AK50" s="104"/>
      <c r="AL50" s="104"/>
      <c r="AM50" s="104"/>
      <c r="AN50" s="104"/>
      <c r="AO50" s="104"/>
      <c r="AP50" s="105"/>
    </row>
  </sheetData>
  <mergeCells count="105">
    <mergeCell ref="A46:AP46"/>
    <mergeCell ref="A33:AP33"/>
    <mergeCell ref="A34:AP34"/>
    <mergeCell ref="C31:AP31"/>
    <mergeCell ref="C32:Y32"/>
    <mergeCell ref="AB32:AP32"/>
    <mergeCell ref="A31:B32"/>
    <mergeCell ref="Z32:AA32"/>
    <mergeCell ref="A38:AP38"/>
    <mergeCell ref="A37:B37"/>
    <mergeCell ref="C37:AP37"/>
    <mergeCell ref="A40:AP40"/>
    <mergeCell ref="A41:AP41"/>
    <mergeCell ref="AI50:AP50"/>
    <mergeCell ref="W49:AA49"/>
    <mergeCell ref="AC49:AG49"/>
    <mergeCell ref="A50:U50"/>
    <mergeCell ref="W50:AA50"/>
    <mergeCell ref="AC50:AG50"/>
    <mergeCell ref="A49:U49"/>
    <mergeCell ref="AI49:AP49"/>
    <mergeCell ref="A47:AP47"/>
    <mergeCell ref="G18:H18"/>
    <mergeCell ref="M18:N18"/>
    <mergeCell ref="I18:J18"/>
    <mergeCell ref="K18:L18"/>
    <mergeCell ref="Y18:Z18"/>
    <mergeCell ref="W18:X18"/>
    <mergeCell ref="Q21:U21"/>
    <mergeCell ref="W21:AE21"/>
    <mergeCell ref="A30:AP30"/>
    <mergeCell ref="A25:AP25"/>
    <mergeCell ref="A26:AP26"/>
    <mergeCell ref="A29:AP29"/>
    <mergeCell ref="A28:J28"/>
    <mergeCell ref="P22:S22"/>
    <mergeCell ref="P23:AP23"/>
    <mergeCell ref="AK22:AP22"/>
    <mergeCell ref="L28:AP28"/>
    <mergeCell ref="A21:J23"/>
    <mergeCell ref="Y22:AE22"/>
    <mergeCell ref="K22:O22"/>
    <mergeCell ref="AA2:AP2"/>
    <mergeCell ref="A5:AP5"/>
    <mergeCell ref="A7:AP7"/>
    <mergeCell ref="A12:J12"/>
    <mergeCell ref="AA3:AJ3"/>
    <mergeCell ref="AL3:AP3"/>
    <mergeCell ref="A6:AP6"/>
    <mergeCell ref="A10:AP10"/>
    <mergeCell ref="A11:J11"/>
    <mergeCell ref="L11:O11"/>
    <mergeCell ref="Q11:U11"/>
    <mergeCell ref="W11:Y11"/>
    <mergeCell ref="K12:AP12"/>
    <mergeCell ref="A8:AP8"/>
    <mergeCell ref="A9:AP9"/>
    <mergeCell ref="AF22:AJ22"/>
    <mergeCell ref="A27:AP27"/>
    <mergeCell ref="A39:AP39"/>
    <mergeCell ref="B13:J13"/>
    <mergeCell ref="AA14:AF14"/>
    <mergeCell ref="A20:J20"/>
    <mergeCell ref="Q19:W19"/>
    <mergeCell ref="W20:AG20"/>
    <mergeCell ref="Q20:V20"/>
    <mergeCell ref="AH20:AJ20"/>
    <mergeCell ref="AI18:AJ18"/>
    <mergeCell ref="A35:AP35"/>
    <mergeCell ref="AG14:AP14"/>
    <mergeCell ref="AE18:AF18"/>
    <mergeCell ref="O18:P18"/>
    <mergeCell ref="AC18:AD18"/>
    <mergeCell ref="AM18:AP18"/>
    <mergeCell ref="AK18:AL18"/>
    <mergeCell ref="L20:O20"/>
    <mergeCell ref="A19:J19"/>
    <mergeCell ref="K19:P19"/>
    <mergeCell ref="X19:AP19"/>
    <mergeCell ref="AA18:AB18"/>
    <mergeCell ref="AG18:AH18"/>
    <mergeCell ref="A45:H45"/>
    <mergeCell ref="J45:Q45"/>
    <mergeCell ref="S45:AE45"/>
    <mergeCell ref="AG45:AP45"/>
    <mergeCell ref="S44:AE44"/>
    <mergeCell ref="Z11:AK11"/>
    <mergeCell ref="L13:X13"/>
    <mergeCell ref="AA1:AP1"/>
    <mergeCell ref="A44:H44"/>
    <mergeCell ref="J44:Q44"/>
    <mergeCell ref="A14:J14"/>
    <mergeCell ref="A16:J16"/>
    <mergeCell ref="K16:AP16"/>
    <mergeCell ref="A17:AP17"/>
    <mergeCell ref="A18:B18"/>
    <mergeCell ref="C18:D18"/>
    <mergeCell ref="AF21:AP21"/>
    <mergeCell ref="K21:O21"/>
    <mergeCell ref="S18:T18"/>
    <mergeCell ref="U18:V18"/>
    <mergeCell ref="Q18:R18"/>
    <mergeCell ref="E18:F18"/>
    <mergeCell ref="T22:X22"/>
    <mergeCell ref="K23:O23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95" fitToHeight="0" orientation="portrait" r:id="rId1"/>
  <headerFooter alignWithMargins="0"/>
  <ignoredErrors>
    <ignoredError sqref="C1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54</vt:i4>
      </vt:variant>
    </vt:vector>
  </HeadingPairs>
  <TitlesOfParts>
    <vt:vector size="55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A_FIO</vt:lpstr>
      <vt:lpstr>A_NUM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D_TYPE</vt:lpstr>
      <vt:lpstr>IB_PHONE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2026-03-10T10:38:09Z</cp:lastPrinted>
  <dcterms:created xsi:type="dcterms:W3CDTF">1996-10-08T23:32:33Z</dcterms:created>
  <dcterms:modified xsi:type="dcterms:W3CDTF">2026-03-13T12:23:38Z</dcterms:modified>
</cp:coreProperties>
</file>